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Principal\Downloads\"/>
    </mc:Choice>
  </mc:AlternateContent>
  <xr:revisionPtr revIDLastSave="0" documentId="13_ncr:1_{78F7FE72-9BD6-4C00-AD80-8F76CC92B4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1" i="1" l="1"/>
  <c r="D173" i="1"/>
  <c r="D172" i="1"/>
  <c r="D171" i="1"/>
  <c r="C173" i="1"/>
  <c r="C172" i="1"/>
  <c r="C171" i="1"/>
  <c r="B172" i="1"/>
  <c r="C111" i="1"/>
  <c r="C112" i="1" s="1"/>
  <c r="D111" i="1"/>
  <c r="D112" i="1"/>
  <c r="C139" i="1"/>
  <c r="C147" i="1" s="1"/>
  <c r="D139" i="1"/>
  <c r="D147" i="1" s="1"/>
  <c r="B139" i="1"/>
  <c r="B111" i="1"/>
  <c r="D285" i="1" l="1"/>
  <c r="D272" i="1"/>
  <c r="D237" i="1"/>
  <c r="D247" i="1" s="1"/>
  <c r="D222" i="1"/>
  <c r="D132" i="1"/>
  <c r="D68" i="1"/>
  <c r="D66" i="1"/>
  <c r="D65" i="1"/>
  <c r="D35" i="1"/>
  <c r="D24" i="1"/>
  <c r="C285" i="1"/>
  <c r="C272" i="1"/>
  <c r="C237" i="1"/>
  <c r="C247" i="1" s="1"/>
  <c r="C222" i="1"/>
  <c r="C195" i="1"/>
  <c r="C132" i="1"/>
  <c r="C68" i="1"/>
  <c r="C66" i="1"/>
  <c r="C65" i="1"/>
  <c r="C35" i="1"/>
  <c r="C24" i="1"/>
  <c r="B173" i="1"/>
  <c r="B68" i="1"/>
  <c r="B65" i="1"/>
  <c r="B66" i="1"/>
  <c r="B237" i="1"/>
  <c r="B247" i="1" s="1"/>
  <c r="B222" i="1"/>
  <c r="B35" i="1"/>
  <c r="C286" i="1" l="1"/>
  <c r="B182" i="1"/>
  <c r="D59" i="1"/>
  <c r="D81" i="1" s="1"/>
  <c r="D151" i="1"/>
  <c r="C59" i="1"/>
  <c r="C81" i="1" s="1"/>
  <c r="D286" i="1"/>
  <c r="C151" i="1"/>
  <c r="D182" i="1"/>
  <c r="D201" i="1" s="1"/>
  <c r="C182" i="1"/>
  <c r="C201" i="1" s="1"/>
  <c r="C255" i="1"/>
  <c r="D255" i="1"/>
  <c r="D195" i="1"/>
  <c r="B255" i="1"/>
  <c r="C288" i="1" l="1"/>
  <c r="D288" i="1"/>
  <c r="B285" i="1"/>
  <c r="B201" i="1"/>
  <c r="B147" i="1"/>
  <c r="B132" i="1"/>
  <c r="B112" i="1"/>
  <c r="B59" i="1"/>
  <c r="B272" i="1"/>
  <c r="B195" i="1"/>
  <c r="B286" i="1" l="1"/>
  <c r="B151" i="1"/>
  <c r="B288" i="1" l="1"/>
</calcChain>
</file>

<file path=xl/sharedStrings.xml><?xml version="1.0" encoding="utf-8"?>
<sst xmlns="http://schemas.openxmlformats.org/spreadsheetml/2006/main" count="302" uniqueCount="214">
  <si>
    <t>Bežné výdavky</t>
  </si>
  <si>
    <t>€</t>
  </si>
  <si>
    <t>625001    Na nemocenské poistenie</t>
  </si>
  <si>
    <t>625002    Na starobné poistenie - DP</t>
  </si>
  <si>
    <t>625003    Na úrazové poistenie - ÚP</t>
  </si>
  <si>
    <t>625004    Na invalidné poistenie - IP</t>
  </si>
  <si>
    <t>625005    Na poistenie v nezamestnanosti - FvN</t>
  </si>
  <si>
    <t>625007    Na poistenie do rezervného fondu solidaarity - RFS</t>
  </si>
  <si>
    <t>631001    Tuzemské - Cestovné náhrady</t>
  </si>
  <si>
    <t>632001    Energie</t>
  </si>
  <si>
    <t>632002    Vodné, stočné</t>
  </si>
  <si>
    <t>632003    Poštovné služby a telekomunkačné služby</t>
  </si>
  <si>
    <t>632004    Komunikačná infraštruktúra</t>
  </si>
  <si>
    <t>633002    Výpočtová technika</t>
  </si>
  <si>
    <t>633001    Interiérové vybavenie</t>
  </si>
  <si>
    <t xml:space="preserve">633004    Prev.stroje, prístroje, zariadenie, technika a náradie </t>
  </si>
  <si>
    <t>633006    Všeobecný materiál</t>
  </si>
  <si>
    <t>633009    Knihy,časopisy, noviny, učebnice, pomôcky a kompenz. pom.</t>
  </si>
  <si>
    <t>633013    Softvér - Programy, licencia</t>
  </si>
  <si>
    <t>637001    Školenia, kurzy, semináre, porady, konferencie</t>
  </si>
  <si>
    <t>637002    Konkurzy a súťaže - Verejné obstarávanie</t>
  </si>
  <si>
    <t>637003    Propagácia, reklama a inzercia</t>
  </si>
  <si>
    <t>637004    Všeobecné služby</t>
  </si>
  <si>
    <t>637005    Špeciálne služby</t>
  </si>
  <si>
    <t>637012    Poplatky a odvody</t>
  </si>
  <si>
    <t>637014    Stravovanie</t>
  </si>
  <si>
    <t>637015    Poistné - Poistenie majetok</t>
  </si>
  <si>
    <t>637016    Prídel do sociálneho fondu - Tvorba - SF</t>
  </si>
  <si>
    <t>637027    Odmeny zamestnancov mimopracovného pomeru</t>
  </si>
  <si>
    <t>642015    Na nemocenské dávky - Náhrada PN</t>
  </si>
  <si>
    <t>625001    Na nemocenské poistenie - NP</t>
  </si>
  <si>
    <t>625007    Na poistenie do rezervného fondu solidarity - RFS</t>
  </si>
  <si>
    <t>633010    Pracovné odevy, obuv a pracovné pomôcky - ochranné pomôcky</t>
  </si>
  <si>
    <t>632003    Poštové služby a telekomunikačné služby</t>
  </si>
  <si>
    <t>637015    Poistné</t>
  </si>
  <si>
    <t>637016    Prídel do sociálneho fondu - Tvorba-SF</t>
  </si>
  <si>
    <t>633004    Prev. stroje, prístroje, zariadenie, technika a náradie</t>
  </si>
  <si>
    <t>09.1.1.1 Predškolská výchova s bežnou starostlivosťou /MŠ/</t>
  </si>
  <si>
    <t>635002    Údržba výpočtovej techniky</t>
  </si>
  <si>
    <t>637012    Poplatky a odvody - Popl. banke</t>
  </si>
  <si>
    <t xml:space="preserve">637027    Odmeny zamestnancov mimopracovného pomeru </t>
  </si>
  <si>
    <t>632005    Telekomunikačné služby</t>
  </si>
  <si>
    <t xml:space="preserve">642015    Náhrada príjmu - PN </t>
  </si>
  <si>
    <t>612001    Príplatky</t>
  </si>
  <si>
    <t>Základná škola</t>
  </si>
  <si>
    <t>09.1.2.1. Primárne vzdelávanie s bežnou strostlivosťou</t>
  </si>
  <si>
    <t>09.2.1.1. Nižšie sekundárne vzdelávanie s bežnou starostlivosťou</t>
  </si>
  <si>
    <t>/kód zdroja/ - 111</t>
  </si>
  <si>
    <t>/kód zdroja/ 41</t>
  </si>
  <si>
    <t>Materská škola</t>
  </si>
  <si>
    <t>/kód zdroja/  41</t>
  </si>
  <si>
    <t xml:space="preserve">633010    Pracovné odevy, obuv a pracovné pomôcky </t>
  </si>
  <si>
    <t>Centrum volného času</t>
  </si>
  <si>
    <t>/kód zdroja/ ´41</t>
  </si>
  <si>
    <t>632002   Vodné, stočné</t>
  </si>
  <si>
    <t>632003   Poštovné</t>
  </si>
  <si>
    <t>632005   Telekomunikačné služby</t>
  </si>
  <si>
    <t>632004   Kmunikačná infraštruktúra</t>
  </si>
  <si>
    <t>631001   Cestovné náhrady</t>
  </si>
  <si>
    <t>633002   Výpočtová technika</t>
  </si>
  <si>
    <t>633009   Knihy, časopisy</t>
  </si>
  <si>
    <t>635002    Rutinná údržba výpočtovej techniky</t>
  </si>
  <si>
    <t>637012    Poplatky</t>
  </si>
  <si>
    <t>637016    Prídel do sociálneho fondu</t>
  </si>
  <si>
    <t>642015    Transféry na nemocenské dávky</t>
  </si>
  <si>
    <t>CELKOM</t>
  </si>
  <si>
    <t>/kód zdroja/111</t>
  </si>
  <si>
    <t>/kód zdroja/ 72f</t>
  </si>
  <si>
    <t>09.6.0.1 Školské stravovanie v predšk. zar. a zákl.školách</t>
  </si>
  <si>
    <t>611        Tarifný plat</t>
  </si>
  <si>
    <t>612001  Osobný príplatok</t>
  </si>
  <si>
    <t>621         Poistné do VŠZP</t>
  </si>
  <si>
    <t>625001   Poistné do SP nemocenské poisstenie</t>
  </si>
  <si>
    <t>625002   Poistné do SP strobné poisstenie</t>
  </si>
  <si>
    <t>625003   Poistné do SP úrazové poistenie</t>
  </si>
  <si>
    <t>625004   Poistné do SP invalidné poistenie</t>
  </si>
  <si>
    <t xml:space="preserve">625005    Poistné do SP poistenie v nezamestnanosti </t>
  </si>
  <si>
    <t>625007    Poistn do SP rezervný fond solidarity</t>
  </si>
  <si>
    <t xml:space="preserve">/kód zdroja/ 72g </t>
  </si>
  <si>
    <t>637027    Odmena mimopracovný pomer</t>
  </si>
  <si>
    <t>637004 Všeobecné služby</t>
  </si>
  <si>
    <t>633003    Telekomunikačná technika</t>
  </si>
  <si>
    <t>633018    Licencie</t>
  </si>
  <si>
    <t>636002    Nájom strojov, zriadení</t>
  </si>
  <si>
    <t>SPOLU</t>
  </si>
  <si>
    <t xml:space="preserve">625002   Poistné do SP starobné poistenie      </t>
  </si>
  <si>
    <t xml:space="preserve">625003    Poistné do SP úrazové poistenie      </t>
  </si>
  <si>
    <t xml:space="preserve">625004    Poistenie do SP invalidné poistenie    </t>
  </si>
  <si>
    <t xml:space="preserve">625005    Poistenie do SP poistenie v nezamestnanosti     </t>
  </si>
  <si>
    <t xml:space="preserve">625007    Poistenie do SP rezervný fond solidarity      </t>
  </si>
  <si>
    <t>633009    Knihy, časopisy</t>
  </si>
  <si>
    <t>637004     Všeobecné služby</t>
  </si>
  <si>
    <t>637014   Stravovanie</t>
  </si>
  <si>
    <t>642015    Nemocenské dávky</t>
  </si>
  <si>
    <t>Vypracovala : Chovaňáková Ľubica</t>
  </si>
  <si>
    <t>/kód zdroja /111</t>
  </si>
  <si>
    <t>642014   Transfér jednotlivcovi</t>
  </si>
  <si>
    <t xml:space="preserve">637012    Poplatky a odvody </t>
  </si>
  <si>
    <t>637004  Všeobecné služby</t>
  </si>
  <si>
    <t>633006  Všeobecný materiál</t>
  </si>
  <si>
    <t>/kód zdroja/ 72a</t>
  </si>
  <si>
    <t>633002  Výpočtová technika</t>
  </si>
  <si>
    <t xml:space="preserve"> </t>
  </si>
  <si>
    <t>CELKOM KZ 111</t>
  </si>
  <si>
    <t>633006  Všeobecný mteriál</t>
  </si>
  <si>
    <t>635002  Rutinná údržba výpočtovej techniky</t>
  </si>
  <si>
    <t>637001  Školenia, kurzy, semináre</t>
  </si>
  <si>
    <t>637027  Odmeny mimo pracovný pomer</t>
  </si>
  <si>
    <t>633010  Pracovné odevy  a pracovné pomôcky</t>
  </si>
  <si>
    <t>633009  Knihy, časopisy</t>
  </si>
  <si>
    <t>Celkom KZ 72g</t>
  </si>
  <si>
    <t>CELKOM KZ 41</t>
  </si>
  <si>
    <t xml:space="preserve">632003    Poštové služby </t>
  </si>
  <si>
    <t>637005    Poistenie</t>
  </si>
  <si>
    <t>Celkom KZ 72 g</t>
  </si>
  <si>
    <t>kód zdroja 72j</t>
  </si>
  <si>
    <t>kód zdroja/ 111 ÚPSVaR</t>
  </si>
  <si>
    <t>637016   Prídel do SF</t>
  </si>
  <si>
    <t>637027   Odmena mimopracovný pomer</t>
  </si>
  <si>
    <t>09.5.0.  Školský klub detí</t>
  </si>
  <si>
    <t>ROZPOČET - Základná škola  s materskou školou NESLUŠA - výdavky</t>
  </si>
  <si>
    <t>Návrh rozpočtu na rok 2023</t>
  </si>
  <si>
    <t>Odhad na roky 2024, 2025</t>
  </si>
  <si>
    <t>Návrh    2023</t>
  </si>
  <si>
    <t xml:space="preserve">Odhad                    2024 </t>
  </si>
  <si>
    <t>Odhad   2025</t>
  </si>
  <si>
    <t>633001 Interiérové vybavenie</t>
  </si>
  <si>
    <t>Celkom KZ 111</t>
  </si>
  <si>
    <t>/kod zdroja 72g/</t>
  </si>
  <si>
    <t>/kód zdroja/72g</t>
  </si>
  <si>
    <t>621           Poistné do Všeobecnej zdravotnej poisťovne- ZP</t>
  </si>
  <si>
    <t>611           Tarifný plat</t>
  </si>
  <si>
    <t>633006 Všeobecný materiál</t>
  </si>
  <si>
    <t>CELKOM KZ 72g</t>
  </si>
  <si>
    <t>SPOLU KZ 111</t>
  </si>
  <si>
    <t>SPOLU KZ 72j</t>
  </si>
  <si>
    <t>SPOLU KZ 72f</t>
  </si>
  <si>
    <t>633006   Všeobecný materiál</t>
  </si>
  <si>
    <t>/kód zdroja 131 M/</t>
  </si>
  <si>
    <t>632001 1 Elektrická energia</t>
  </si>
  <si>
    <t>632001    Zemný plyn</t>
  </si>
  <si>
    <t>/kod zdroja 131 M/</t>
  </si>
  <si>
    <t>/kód zdroja/131M</t>
  </si>
  <si>
    <t>Spolu kód zdroja 111</t>
  </si>
  <si>
    <t>Schválil : Ing. Andrea Špiriaková, riaditeľka školy</t>
  </si>
  <si>
    <t>V Nesluši, 13.2.2023</t>
  </si>
  <si>
    <t>614         Odmeny</t>
  </si>
  <si>
    <t>612002  Ostatné príplatky okrem osobných prípltkov</t>
  </si>
  <si>
    <t>627           DDS</t>
  </si>
  <si>
    <t>625005    Poistné do SP poistenie v nezamestnanosti</t>
  </si>
  <si>
    <t>625003    Poistné do SP úrazové poistenie</t>
  </si>
  <si>
    <t>625005    FvN</t>
  </si>
  <si>
    <t>625002    Starobné poistenie</t>
  </si>
  <si>
    <t>625001    Nemocenské poistenie</t>
  </si>
  <si>
    <t>635004    Rutinná údržba prev. strojov, zariadení</t>
  </si>
  <si>
    <t>633011    Potraviny</t>
  </si>
  <si>
    <t>642015   Náhrada príjmu PN</t>
  </si>
  <si>
    <t>637015   Poistné</t>
  </si>
  <si>
    <t>637004   Všeobecné služby</t>
  </si>
  <si>
    <t>633006   Všobecný materiál</t>
  </si>
  <si>
    <t>621           Poistné do Všeobecnej zdravotnej poisťovne - ZP</t>
  </si>
  <si>
    <t>612002    Ostatné príplatky okrem osobných</t>
  </si>
  <si>
    <t>623           Poistenie ostatné zdravotné poistenie</t>
  </si>
  <si>
    <t>611          Tarifný plat</t>
  </si>
  <si>
    <t>614           Odmeny</t>
  </si>
  <si>
    <t>633015    Palivá</t>
  </si>
  <si>
    <t>634004    Prepravné, nájom dopravných prostriedkov</t>
  </si>
  <si>
    <t>635004    Údržba prevádzkových strojov, prístrojov</t>
  </si>
  <si>
    <t>637035    Dane</t>
  </si>
  <si>
    <t>642014    Transfér jednotlivcovi</t>
  </si>
  <si>
    <t>MŠ SPOLU</t>
  </si>
  <si>
    <t>ZŠ SPOLU</t>
  </si>
  <si>
    <t>CVČ SPOLU</t>
  </si>
  <si>
    <t>ŠJ SPOLU</t>
  </si>
  <si>
    <t>ŠKD SPOLU</t>
  </si>
  <si>
    <t>635006    Údržba objektov</t>
  </si>
  <si>
    <t>635009    Údržba softvéru</t>
  </si>
  <si>
    <t>632001     Energie Elektrika</t>
  </si>
  <si>
    <t xml:space="preserve">632001     Zemný plyn </t>
  </si>
  <si>
    <t>632005     Telekomunikačné služby</t>
  </si>
  <si>
    <t>633006     Všeobecný materiál</t>
  </si>
  <si>
    <t>633013     Sofvér programy, licencia</t>
  </si>
  <si>
    <t>635002     Údržba výpočtovej techniky</t>
  </si>
  <si>
    <t>637014     Stravovanie</t>
  </si>
  <si>
    <t>637016     Sociálny fond</t>
  </si>
  <si>
    <t>611         Tarifný plat</t>
  </si>
  <si>
    <t>612001   Príplatky</t>
  </si>
  <si>
    <t>612002   Ostatné príplatky</t>
  </si>
  <si>
    <t>642015   Nemocenské dávky</t>
  </si>
  <si>
    <t>621         Poistné do Všeobecnej zdravotnej poisťovne - ZP</t>
  </si>
  <si>
    <t>625001  Na nemocenské poistenie - NP</t>
  </si>
  <si>
    <t>625002  Na starobné poistenie - DP</t>
  </si>
  <si>
    <t>625003  Na úrazové poistenie - ÚP</t>
  </si>
  <si>
    <t>625004  Na invalidné poistenie - IP</t>
  </si>
  <si>
    <t>625007  Na poistenie do rezervného fondu solidarity - RFS</t>
  </si>
  <si>
    <t>625005  Na poistenie v nezamestnanosti - FvN</t>
  </si>
  <si>
    <t>633001  Interiérové vybavenie</t>
  </si>
  <si>
    <t>621         Odvody</t>
  </si>
  <si>
    <t>627           Príspevo do DDS</t>
  </si>
  <si>
    <t>632001   Energie</t>
  </si>
  <si>
    <t>635009    Údržba softveru</t>
  </si>
  <si>
    <t>633011    ÚPSVaR potraviny</t>
  </si>
  <si>
    <t>627            Príspevok do doplnkových dôchodkových poisťovní - DDS</t>
  </si>
  <si>
    <t xml:space="preserve">625001   Poistenie do SP nemocenské poistenie    </t>
  </si>
  <si>
    <t>623            Ostatné poisťovne</t>
  </si>
  <si>
    <t xml:space="preserve">621            Poistné do VŠZP   </t>
  </si>
  <si>
    <t>610            Tarifný plat</t>
  </si>
  <si>
    <t>627            DDS</t>
  </si>
  <si>
    <t>621            Všeobecná zdravotná poisťovňa</t>
  </si>
  <si>
    <t>621            Poistné do Všeobecnej zdravotnej poisťovne - ZP</t>
  </si>
  <si>
    <t>623           Ostatné poisťovne</t>
  </si>
  <si>
    <t>627             Príspevok do doplnkových dôchodkových poisťovní - DDS</t>
  </si>
  <si>
    <t>/kód zdroja 72 c/</t>
  </si>
  <si>
    <t>631001 Cestovné náhrady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</si>
</sst>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FF00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/>
    <xf numFmtId="0" fontId="4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3" borderId="1" xfId="0" applyFont="1" applyFill="1" applyBorder="1"/>
    <xf numFmtId="3" fontId="3" fillId="8" borderId="1" xfId="0" applyNumberFormat="1" applyFont="1" applyFill="1" applyBorder="1"/>
    <xf numFmtId="3" fontId="2" fillId="0" borderId="1" xfId="0" applyNumberFormat="1" applyFont="1" applyBorder="1"/>
    <xf numFmtId="3" fontId="3" fillId="0" borderId="1" xfId="0" applyNumberFormat="1" applyFont="1" applyBorder="1"/>
    <xf numFmtId="3" fontId="3" fillId="9" borderId="1" xfId="0" applyNumberFormat="1" applyFont="1" applyFill="1" applyBorder="1"/>
    <xf numFmtId="0" fontId="3" fillId="9" borderId="1" xfId="0" applyFont="1" applyFill="1" applyBorder="1"/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/>
    <xf numFmtId="0" fontId="3" fillId="0" borderId="0" xfId="0" applyFont="1"/>
    <xf numFmtId="0" fontId="2" fillId="0" borderId="0" xfId="0" applyFont="1"/>
    <xf numFmtId="0" fontId="0" fillId="3" borderId="0" xfId="0" applyFill="1"/>
    <xf numFmtId="0" fontId="9" fillId="3" borderId="0" xfId="0" applyFont="1" applyFill="1"/>
    <xf numFmtId="0" fontId="5" fillId="3" borderId="0" xfId="0" applyFont="1" applyFill="1"/>
    <xf numFmtId="0" fontId="5" fillId="0" borderId="0" xfId="0" applyFont="1"/>
    <xf numFmtId="0" fontId="2" fillId="3" borderId="0" xfId="0" applyFont="1" applyFill="1"/>
    <xf numFmtId="0" fontId="7" fillId="0" borderId="0" xfId="0" applyFont="1"/>
    <xf numFmtId="0" fontId="3" fillId="3" borderId="0" xfId="0" applyFont="1" applyFill="1"/>
    <xf numFmtId="0" fontId="9" fillId="0" borderId="0" xfId="0" applyFont="1"/>
    <xf numFmtId="0" fontId="3" fillId="3" borderId="0" xfId="0" applyFont="1" applyFill="1" applyAlignment="1">
      <alignment horizontal="right"/>
    </xf>
    <xf numFmtId="0" fontId="10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6" fillId="4" borderId="1" xfId="0" applyFont="1" applyFill="1" applyBorder="1"/>
    <xf numFmtId="0" fontId="3" fillId="5" borderId="1" xfId="0" applyFont="1" applyFill="1" applyBorder="1"/>
    <xf numFmtId="0" fontId="2" fillId="0" borderId="1" xfId="0" applyFont="1" applyBorder="1" applyAlignment="1">
      <alignment horizontal="left"/>
    </xf>
    <xf numFmtId="0" fontId="3" fillId="7" borderId="1" xfId="0" applyFont="1" applyFill="1" applyBorder="1"/>
    <xf numFmtId="0" fontId="2" fillId="3" borderId="1" xfId="0" applyFont="1" applyFill="1" applyBorder="1"/>
    <xf numFmtId="0" fontId="3" fillId="8" borderId="1" xfId="0" applyFont="1" applyFill="1" applyBorder="1"/>
    <xf numFmtId="0" fontId="2" fillId="6" borderId="1" xfId="0" applyFont="1" applyFill="1" applyBorder="1"/>
    <xf numFmtId="0" fontId="2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6" borderId="1" xfId="0" applyFont="1" applyFill="1" applyBorder="1"/>
    <xf numFmtId="0" fontId="3" fillId="0" borderId="1" xfId="0" applyFont="1" applyBorder="1" applyAlignment="1">
      <alignment horizontal="right"/>
    </xf>
    <xf numFmtId="3" fontId="3" fillId="8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8" fillId="3" borderId="1" xfId="0" applyFont="1" applyFill="1" applyBorder="1"/>
    <xf numFmtId="3" fontId="0" fillId="0" borderId="0" xfId="0" applyNumberFormat="1"/>
    <xf numFmtId="0" fontId="2" fillId="0" borderId="0" xfId="0" applyFont="1" applyAlignment="1">
      <alignment wrapText="1"/>
    </xf>
    <xf numFmtId="3" fontId="2" fillId="0" borderId="0" xfId="0" applyNumberFormat="1" applyFo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9"/>
  <sheetViews>
    <sheetView tabSelected="1" topLeftCell="A50" zoomScale="60" zoomScaleNormal="60" workbookViewId="0">
      <selection activeCell="F77" sqref="F77"/>
    </sheetView>
  </sheetViews>
  <sheetFormatPr defaultRowHeight="15" x14ac:dyDescent="0.25"/>
  <cols>
    <col min="1" max="1" width="83.140625" customWidth="1"/>
    <col min="2" max="4" width="14" customWidth="1"/>
    <col min="5" max="5" width="18.85546875" customWidth="1"/>
    <col min="6" max="6" width="12.85546875" customWidth="1"/>
    <col min="7" max="7" width="13" customWidth="1"/>
    <col min="8" max="8" width="14.140625" customWidth="1"/>
    <col min="10" max="10" width="9.140625" customWidth="1"/>
  </cols>
  <sheetData>
    <row r="1" spans="1:9" ht="18.75" x14ac:dyDescent="0.3">
      <c r="A1" s="14" t="s">
        <v>120</v>
      </c>
    </row>
    <row r="2" spans="1:9" ht="18.75" x14ac:dyDescent="0.3">
      <c r="A2" s="15" t="s">
        <v>121</v>
      </c>
    </row>
    <row r="3" spans="1:9" ht="18.75" x14ac:dyDescent="0.3">
      <c r="A3" s="15" t="s">
        <v>122</v>
      </c>
    </row>
    <row r="4" spans="1:9" s="16" customFormat="1" ht="37.5" x14ac:dyDescent="0.3">
      <c r="A4" s="25"/>
      <c r="B4" s="26" t="s">
        <v>123</v>
      </c>
      <c r="C4" s="26" t="s">
        <v>124</v>
      </c>
      <c r="D4" s="26" t="s">
        <v>125</v>
      </c>
    </row>
    <row r="5" spans="1:9" s="16" customFormat="1" ht="21" x14ac:dyDescent="0.35">
      <c r="A5" s="27" t="s">
        <v>0</v>
      </c>
      <c r="B5" s="1" t="s">
        <v>1</v>
      </c>
      <c r="C5" s="1" t="s">
        <v>1</v>
      </c>
      <c r="D5" s="1" t="s">
        <v>1</v>
      </c>
      <c r="I5" s="17"/>
    </row>
    <row r="6" spans="1:9" s="16" customFormat="1" ht="18.75" x14ac:dyDescent="0.3">
      <c r="A6" s="28" t="s">
        <v>44</v>
      </c>
      <c r="B6" s="12"/>
      <c r="C6" s="12"/>
      <c r="D6" s="12"/>
    </row>
    <row r="7" spans="1:9" s="16" customFormat="1" ht="18.75" x14ac:dyDescent="0.3">
      <c r="A7" s="29" t="s">
        <v>45</v>
      </c>
      <c r="B7" s="3"/>
      <c r="C7" s="2"/>
      <c r="D7" s="2"/>
    </row>
    <row r="8" spans="1:9" s="16" customFormat="1" ht="18.75" x14ac:dyDescent="0.3">
      <c r="A8" s="29" t="s">
        <v>46</v>
      </c>
      <c r="B8" s="3"/>
      <c r="C8" s="2"/>
      <c r="D8" s="2"/>
    </row>
    <row r="9" spans="1:9" s="16" customFormat="1" ht="21" x14ac:dyDescent="0.35">
      <c r="A9" s="30" t="s">
        <v>47</v>
      </c>
      <c r="B9" s="5"/>
      <c r="C9" s="4"/>
      <c r="D9" s="4"/>
      <c r="E9" s="18"/>
    </row>
    <row r="10" spans="1:9" ht="21" x14ac:dyDescent="0.35">
      <c r="A10" s="2" t="s">
        <v>163</v>
      </c>
      <c r="B10" s="8">
        <v>363783</v>
      </c>
      <c r="C10" s="8">
        <v>363783</v>
      </c>
      <c r="D10" s="8">
        <v>363783</v>
      </c>
      <c r="E10" s="19"/>
    </row>
    <row r="11" spans="1:9" ht="21" x14ac:dyDescent="0.35">
      <c r="A11" s="2" t="s">
        <v>43</v>
      </c>
      <c r="B11" s="2">
        <v>5720</v>
      </c>
      <c r="C11" s="2">
        <v>5720</v>
      </c>
      <c r="D11" s="2">
        <v>5720</v>
      </c>
      <c r="E11" s="19"/>
    </row>
    <row r="12" spans="1:9" ht="21" x14ac:dyDescent="0.35">
      <c r="A12" s="2" t="s">
        <v>187</v>
      </c>
      <c r="B12" s="2">
        <v>41200</v>
      </c>
      <c r="C12" s="2">
        <v>41200</v>
      </c>
      <c r="D12" s="2">
        <v>41200</v>
      </c>
      <c r="E12" s="19"/>
    </row>
    <row r="13" spans="1:9" ht="21" x14ac:dyDescent="0.35">
      <c r="A13" s="2" t="s">
        <v>164</v>
      </c>
      <c r="B13" s="2">
        <v>2500</v>
      </c>
      <c r="C13" s="2">
        <v>2500</v>
      </c>
      <c r="D13" s="2">
        <v>2500</v>
      </c>
      <c r="E13" s="19"/>
    </row>
    <row r="14" spans="1:9" ht="21" x14ac:dyDescent="0.35">
      <c r="A14" s="2" t="s">
        <v>160</v>
      </c>
      <c r="B14" s="8">
        <v>39153</v>
      </c>
      <c r="C14" s="8">
        <v>39153</v>
      </c>
      <c r="D14" s="8">
        <v>39153</v>
      </c>
      <c r="E14" s="19"/>
    </row>
    <row r="15" spans="1:9" ht="21" x14ac:dyDescent="0.35">
      <c r="A15" s="2" t="s">
        <v>162</v>
      </c>
      <c r="B15" s="2">
        <v>5000</v>
      </c>
      <c r="C15" s="2">
        <v>5000</v>
      </c>
      <c r="D15" s="2">
        <v>5000</v>
      </c>
      <c r="E15" s="19"/>
    </row>
    <row r="16" spans="1:9" ht="21" x14ac:dyDescent="0.35">
      <c r="A16" s="2" t="s">
        <v>2</v>
      </c>
      <c r="B16" s="2">
        <v>5774</v>
      </c>
      <c r="C16" s="2">
        <v>5774</v>
      </c>
      <c r="D16" s="2">
        <v>5774</v>
      </c>
      <c r="E16" s="19"/>
    </row>
    <row r="17" spans="1:5" ht="21" x14ac:dyDescent="0.35">
      <c r="A17" s="2" t="s">
        <v>3</v>
      </c>
      <c r="B17" s="2">
        <v>57242</v>
      </c>
      <c r="C17" s="2">
        <v>57242</v>
      </c>
      <c r="D17" s="2">
        <v>57242</v>
      </c>
      <c r="E17" s="19"/>
    </row>
    <row r="18" spans="1:5" ht="21" x14ac:dyDescent="0.35">
      <c r="A18" s="2" t="s">
        <v>4</v>
      </c>
      <c r="B18" s="2">
        <v>3299</v>
      </c>
      <c r="C18" s="2">
        <v>3299</v>
      </c>
      <c r="D18" s="2">
        <v>3299</v>
      </c>
      <c r="E18" s="19"/>
    </row>
    <row r="19" spans="1:5" ht="21" x14ac:dyDescent="0.35">
      <c r="A19" s="2" t="s">
        <v>5</v>
      </c>
      <c r="B19" s="2">
        <v>12373</v>
      </c>
      <c r="C19" s="2">
        <v>12373</v>
      </c>
      <c r="D19" s="2">
        <v>12373</v>
      </c>
      <c r="E19" s="19"/>
    </row>
    <row r="20" spans="1:5" ht="21" x14ac:dyDescent="0.35">
      <c r="A20" s="2" t="s">
        <v>6</v>
      </c>
      <c r="B20" s="2">
        <v>4124</v>
      </c>
      <c r="C20" s="2">
        <v>4124</v>
      </c>
      <c r="D20" s="2">
        <v>4124</v>
      </c>
      <c r="E20" s="19"/>
    </row>
    <row r="21" spans="1:5" ht="21" x14ac:dyDescent="0.35">
      <c r="A21" s="2" t="s">
        <v>7</v>
      </c>
      <c r="B21" s="2">
        <v>19591</v>
      </c>
      <c r="C21" s="2">
        <v>19591</v>
      </c>
      <c r="D21" s="2">
        <v>19591</v>
      </c>
      <c r="E21" s="19"/>
    </row>
    <row r="22" spans="1:5" ht="21" x14ac:dyDescent="0.35">
      <c r="A22" s="2" t="s">
        <v>202</v>
      </c>
      <c r="B22" s="2">
        <v>6400</v>
      </c>
      <c r="C22" s="2">
        <v>6400</v>
      </c>
      <c r="D22" s="2">
        <v>6400</v>
      </c>
      <c r="E22" s="19"/>
    </row>
    <row r="23" spans="1:5" ht="21" x14ac:dyDescent="0.35">
      <c r="A23" s="2" t="s">
        <v>8</v>
      </c>
      <c r="B23" s="2">
        <v>250</v>
      </c>
      <c r="C23" s="2">
        <v>250</v>
      </c>
      <c r="D23" s="2">
        <v>250</v>
      </c>
      <c r="E23" s="19"/>
    </row>
    <row r="24" spans="1:5" ht="21" x14ac:dyDescent="0.35">
      <c r="A24" s="2" t="s">
        <v>140</v>
      </c>
      <c r="B24" s="8">
        <v>31106</v>
      </c>
      <c r="C24" s="8">
        <f>34416-2760</f>
        <v>31656</v>
      </c>
      <c r="D24" s="8">
        <f>34416-2760</f>
        <v>31656</v>
      </c>
      <c r="E24" s="19"/>
    </row>
    <row r="25" spans="1:5" ht="21" x14ac:dyDescent="0.35">
      <c r="A25" s="2" t="s">
        <v>139</v>
      </c>
      <c r="B25" s="2">
        <v>8850</v>
      </c>
      <c r="C25" s="2">
        <v>8850</v>
      </c>
      <c r="D25" s="2">
        <v>8850</v>
      </c>
      <c r="E25" s="19"/>
    </row>
    <row r="26" spans="1:5" ht="21" x14ac:dyDescent="0.35">
      <c r="A26" s="2" t="s">
        <v>10</v>
      </c>
      <c r="B26" s="2">
        <v>700</v>
      </c>
      <c r="C26" s="2">
        <v>700</v>
      </c>
      <c r="D26" s="2">
        <v>700</v>
      </c>
      <c r="E26" s="19"/>
    </row>
    <row r="27" spans="1:5" ht="21" x14ac:dyDescent="0.35">
      <c r="A27" s="2" t="s">
        <v>11</v>
      </c>
      <c r="B27" s="2">
        <v>150</v>
      </c>
      <c r="C27" s="2">
        <v>150</v>
      </c>
      <c r="D27" s="2">
        <v>150</v>
      </c>
      <c r="E27" s="19"/>
    </row>
    <row r="28" spans="1:5" s="16" customFormat="1" ht="21" x14ac:dyDescent="0.35">
      <c r="A28" s="2" t="s">
        <v>12</v>
      </c>
      <c r="B28" s="2">
        <v>0</v>
      </c>
      <c r="C28" s="2">
        <v>0</v>
      </c>
      <c r="D28" s="2">
        <v>0</v>
      </c>
      <c r="E28" s="18"/>
    </row>
    <row r="29" spans="1:5" ht="21" x14ac:dyDescent="0.35">
      <c r="A29" s="2" t="s">
        <v>41</v>
      </c>
      <c r="B29" s="2">
        <v>500</v>
      </c>
      <c r="C29" s="2">
        <v>500</v>
      </c>
      <c r="D29" s="2">
        <v>500</v>
      </c>
      <c r="E29" s="19"/>
    </row>
    <row r="30" spans="1:5" ht="21" x14ac:dyDescent="0.35">
      <c r="A30" s="2" t="s">
        <v>13</v>
      </c>
      <c r="B30" s="2">
        <v>0</v>
      </c>
      <c r="C30" s="2">
        <v>0</v>
      </c>
      <c r="D30" s="2">
        <v>0</v>
      </c>
      <c r="E30" s="19"/>
    </row>
    <row r="31" spans="1:5" ht="21" x14ac:dyDescent="0.35">
      <c r="A31" s="2" t="s">
        <v>14</v>
      </c>
      <c r="B31" s="2">
        <v>0</v>
      </c>
      <c r="C31" s="2">
        <v>0</v>
      </c>
      <c r="D31" s="2">
        <v>0</v>
      </c>
      <c r="E31" s="19"/>
    </row>
    <row r="32" spans="1:5" ht="21" x14ac:dyDescent="0.35">
      <c r="A32" s="2" t="s">
        <v>15</v>
      </c>
      <c r="B32" s="2">
        <v>0</v>
      </c>
      <c r="C32" s="2">
        <v>0</v>
      </c>
      <c r="D32" s="2">
        <v>0</v>
      </c>
      <c r="E32" s="19"/>
    </row>
    <row r="33" spans="1:5" ht="21" x14ac:dyDescent="0.35">
      <c r="A33" s="2" t="s">
        <v>16</v>
      </c>
      <c r="B33" s="2">
        <v>5175</v>
      </c>
      <c r="C33" s="2">
        <v>5175</v>
      </c>
      <c r="D33" s="2">
        <v>5175</v>
      </c>
      <c r="E33" s="19"/>
    </row>
    <row r="34" spans="1:5" ht="21" x14ac:dyDescent="0.35">
      <c r="A34" s="2" t="s">
        <v>81</v>
      </c>
      <c r="B34" s="2">
        <v>0</v>
      </c>
      <c r="C34" s="2">
        <v>0</v>
      </c>
      <c r="D34" s="2">
        <v>0</v>
      </c>
      <c r="E34" s="19"/>
    </row>
    <row r="35" spans="1:5" ht="21" x14ac:dyDescent="0.35">
      <c r="A35" s="2" t="s">
        <v>17</v>
      </c>
      <c r="B35" s="2">
        <f>1730-1000</f>
        <v>730</v>
      </c>
      <c r="C35" s="2">
        <f>1730-1000</f>
        <v>730</v>
      </c>
      <c r="D35" s="2">
        <f>1730-1000</f>
        <v>730</v>
      </c>
      <c r="E35" s="19"/>
    </row>
    <row r="36" spans="1:5" ht="21" x14ac:dyDescent="0.35">
      <c r="A36" s="2" t="s">
        <v>18</v>
      </c>
      <c r="B36" s="2">
        <v>700</v>
      </c>
      <c r="C36" s="2">
        <v>700</v>
      </c>
      <c r="D36" s="2">
        <v>700</v>
      </c>
      <c r="E36" s="19"/>
    </row>
    <row r="37" spans="1:5" ht="21" x14ac:dyDescent="0.35">
      <c r="A37" s="2" t="s">
        <v>51</v>
      </c>
      <c r="B37" s="2">
        <v>0</v>
      </c>
      <c r="C37" s="2">
        <v>0</v>
      </c>
      <c r="D37" s="2">
        <v>0</v>
      </c>
      <c r="E37" s="19"/>
    </row>
    <row r="38" spans="1:5" ht="21" x14ac:dyDescent="0.35">
      <c r="A38" s="2" t="s">
        <v>165</v>
      </c>
      <c r="B38" s="2">
        <v>70</v>
      </c>
      <c r="C38" s="2">
        <v>70</v>
      </c>
      <c r="D38" s="2">
        <v>70</v>
      </c>
      <c r="E38" s="19"/>
    </row>
    <row r="39" spans="1:5" ht="21" x14ac:dyDescent="0.35">
      <c r="A39" s="2" t="s">
        <v>82</v>
      </c>
      <c r="B39" s="2">
        <v>500</v>
      </c>
      <c r="C39" s="2">
        <v>500</v>
      </c>
      <c r="D39" s="2">
        <v>500</v>
      </c>
      <c r="E39" s="19"/>
    </row>
    <row r="40" spans="1:5" ht="21" x14ac:dyDescent="0.35">
      <c r="A40" s="31" t="s">
        <v>166</v>
      </c>
      <c r="B40" s="2">
        <v>5000</v>
      </c>
      <c r="C40" s="2">
        <v>5000</v>
      </c>
      <c r="D40" s="2">
        <v>5000</v>
      </c>
      <c r="E40" s="19"/>
    </row>
    <row r="41" spans="1:5" ht="21" x14ac:dyDescent="0.35">
      <c r="A41" s="2" t="s">
        <v>38</v>
      </c>
      <c r="B41" s="2">
        <v>2760</v>
      </c>
      <c r="C41" s="2">
        <v>2760</v>
      </c>
      <c r="D41" s="2">
        <v>2760</v>
      </c>
      <c r="E41" s="19"/>
    </row>
    <row r="42" spans="1:5" ht="18.75" x14ac:dyDescent="0.3">
      <c r="A42" s="2" t="s">
        <v>167</v>
      </c>
      <c r="B42" s="2">
        <v>0</v>
      </c>
      <c r="C42" s="2">
        <v>0</v>
      </c>
      <c r="D42" s="2">
        <v>0</v>
      </c>
    </row>
    <row r="43" spans="1:5" ht="18.75" x14ac:dyDescent="0.3">
      <c r="A43" s="2" t="s">
        <v>175</v>
      </c>
      <c r="B43" s="2">
        <v>0</v>
      </c>
      <c r="C43" s="2">
        <v>0</v>
      </c>
      <c r="D43" s="2">
        <v>0</v>
      </c>
    </row>
    <row r="44" spans="1:5" ht="18.75" x14ac:dyDescent="0.3">
      <c r="A44" s="2" t="s">
        <v>176</v>
      </c>
      <c r="B44" s="2">
        <v>0</v>
      </c>
      <c r="C44" s="2">
        <v>0</v>
      </c>
      <c r="D44" s="2">
        <v>0</v>
      </c>
    </row>
    <row r="45" spans="1:5" ht="18.75" x14ac:dyDescent="0.3">
      <c r="A45" s="2" t="s">
        <v>83</v>
      </c>
      <c r="B45" s="2">
        <v>550</v>
      </c>
      <c r="C45" s="2">
        <v>0</v>
      </c>
      <c r="D45" s="2">
        <v>0</v>
      </c>
    </row>
    <row r="46" spans="1:5" ht="18.75" x14ac:dyDescent="0.3">
      <c r="A46" s="2" t="s">
        <v>19</v>
      </c>
      <c r="B46" s="2">
        <v>600</v>
      </c>
      <c r="C46" s="2">
        <v>600</v>
      </c>
      <c r="D46" s="2">
        <v>600</v>
      </c>
    </row>
    <row r="47" spans="1:5" ht="18.75" x14ac:dyDescent="0.3">
      <c r="A47" s="2" t="s">
        <v>20</v>
      </c>
      <c r="B47" s="2">
        <v>0</v>
      </c>
      <c r="C47" s="2">
        <v>0</v>
      </c>
      <c r="D47" s="2">
        <v>0</v>
      </c>
    </row>
    <row r="48" spans="1:5" ht="18.75" x14ac:dyDescent="0.3">
      <c r="A48" s="2" t="s">
        <v>21</v>
      </c>
      <c r="B48" s="2">
        <v>0</v>
      </c>
      <c r="C48" s="2">
        <v>0</v>
      </c>
      <c r="D48" s="2">
        <v>0</v>
      </c>
    </row>
    <row r="49" spans="1:7" ht="18.75" x14ac:dyDescent="0.3">
      <c r="A49" s="2" t="s">
        <v>22</v>
      </c>
      <c r="B49" s="2">
        <v>1500</v>
      </c>
      <c r="C49" s="2">
        <v>1500</v>
      </c>
      <c r="D49" s="2">
        <v>1500</v>
      </c>
    </row>
    <row r="50" spans="1:7" ht="18.75" x14ac:dyDescent="0.3">
      <c r="A50" s="2" t="s">
        <v>23</v>
      </c>
      <c r="B50" s="2">
        <v>550</v>
      </c>
      <c r="C50" s="2">
        <v>550</v>
      </c>
      <c r="D50" s="2">
        <v>550</v>
      </c>
    </row>
    <row r="51" spans="1:7" ht="18.75" x14ac:dyDescent="0.3">
      <c r="A51" s="2" t="s">
        <v>24</v>
      </c>
      <c r="B51" s="2">
        <v>250</v>
      </c>
      <c r="C51" s="2">
        <v>250</v>
      </c>
      <c r="D51" s="2">
        <v>250</v>
      </c>
    </row>
    <row r="52" spans="1:7" ht="18.75" x14ac:dyDescent="0.3">
      <c r="A52" s="2" t="s">
        <v>25</v>
      </c>
      <c r="B52" s="2">
        <v>7000</v>
      </c>
      <c r="C52" s="2">
        <v>7000</v>
      </c>
      <c r="D52" s="2">
        <v>7000</v>
      </c>
    </row>
    <row r="53" spans="1:7" ht="18.75" x14ac:dyDescent="0.3">
      <c r="A53" s="2" t="s">
        <v>26</v>
      </c>
      <c r="B53" s="2">
        <v>1500</v>
      </c>
      <c r="C53" s="2">
        <v>1500</v>
      </c>
      <c r="D53" s="2">
        <v>1500</v>
      </c>
    </row>
    <row r="54" spans="1:7" ht="18.75" x14ac:dyDescent="0.3">
      <c r="A54" s="2" t="s">
        <v>27</v>
      </c>
      <c r="B54" s="2">
        <v>2000</v>
      </c>
      <c r="C54" s="2">
        <v>2000</v>
      </c>
      <c r="D54" s="2">
        <v>2000</v>
      </c>
    </row>
    <row r="55" spans="1:7" ht="18.75" x14ac:dyDescent="0.3">
      <c r="A55" s="2" t="s">
        <v>28</v>
      </c>
      <c r="B55" s="8">
        <v>0</v>
      </c>
      <c r="C55" s="8">
        <v>0</v>
      </c>
      <c r="D55" s="8">
        <v>0</v>
      </c>
    </row>
    <row r="56" spans="1:7" ht="18.75" x14ac:dyDescent="0.3">
      <c r="A56" s="2" t="s">
        <v>168</v>
      </c>
      <c r="B56" s="2">
        <v>0</v>
      </c>
      <c r="C56" s="2">
        <v>0</v>
      </c>
      <c r="D56" s="2">
        <v>0</v>
      </c>
    </row>
    <row r="57" spans="1:7" ht="18.75" x14ac:dyDescent="0.3">
      <c r="A57" s="2" t="s">
        <v>169</v>
      </c>
      <c r="B57" s="2">
        <v>500</v>
      </c>
      <c r="C57" s="2">
        <v>500</v>
      </c>
      <c r="D57" s="2">
        <v>500</v>
      </c>
    </row>
    <row r="58" spans="1:7" ht="23.25" x14ac:dyDescent="0.35">
      <c r="A58" s="2" t="s">
        <v>29</v>
      </c>
      <c r="B58" s="2">
        <v>1600</v>
      </c>
      <c r="C58" s="2">
        <v>1600</v>
      </c>
      <c r="D58" s="2">
        <v>1600</v>
      </c>
      <c r="E58" s="21"/>
    </row>
    <row r="59" spans="1:7" ht="23.25" x14ac:dyDescent="0.35">
      <c r="A59" s="3" t="s">
        <v>143</v>
      </c>
      <c r="B59" s="9">
        <f>SUM(B10:B58)</f>
        <v>638700</v>
      </c>
      <c r="C59" s="9">
        <f>SUM(C10:C58)</f>
        <v>638700</v>
      </c>
      <c r="D59" s="9">
        <f>SUM(D10:D58)</f>
        <v>638700</v>
      </c>
      <c r="E59" s="21"/>
    </row>
    <row r="60" spans="1:7" ht="23.25" x14ac:dyDescent="0.35">
      <c r="A60" s="30" t="s">
        <v>100</v>
      </c>
      <c r="B60" s="2"/>
      <c r="C60" s="2"/>
      <c r="D60" s="2"/>
      <c r="E60" s="21"/>
    </row>
    <row r="61" spans="1:7" ht="23.25" x14ac:dyDescent="0.35">
      <c r="A61" s="31" t="s">
        <v>13</v>
      </c>
      <c r="B61" s="2">
        <v>1900</v>
      </c>
      <c r="C61" s="2">
        <v>1900</v>
      </c>
      <c r="D61" s="2">
        <v>1900</v>
      </c>
      <c r="E61" s="21"/>
      <c r="G61" t="s">
        <v>102</v>
      </c>
    </row>
    <row r="62" spans="1:7" ht="23.25" x14ac:dyDescent="0.35">
      <c r="A62" s="31" t="s">
        <v>16</v>
      </c>
      <c r="B62" s="2">
        <v>1900</v>
      </c>
      <c r="C62" s="2">
        <v>1900</v>
      </c>
      <c r="D62" s="2">
        <v>1900</v>
      </c>
      <c r="E62" s="21"/>
    </row>
    <row r="63" spans="1:7" ht="23.25" x14ac:dyDescent="0.35">
      <c r="A63" s="6" t="s">
        <v>65</v>
      </c>
      <c r="B63" s="3">
        <v>3800</v>
      </c>
      <c r="C63" s="3">
        <v>3800</v>
      </c>
      <c r="D63" s="3">
        <v>3800</v>
      </c>
      <c r="E63" s="21"/>
    </row>
    <row r="64" spans="1:7" ht="23.25" x14ac:dyDescent="0.35">
      <c r="A64" s="30" t="s">
        <v>138</v>
      </c>
      <c r="B64" s="2"/>
      <c r="C64" s="2"/>
      <c r="D64" s="2"/>
      <c r="E64" s="21"/>
    </row>
    <row r="65" spans="1:6" ht="23.25" x14ac:dyDescent="0.35">
      <c r="A65" s="31" t="s">
        <v>177</v>
      </c>
      <c r="B65" s="2">
        <f>740+1000</f>
        <v>1740</v>
      </c>
      <c r="C65" s="2">
        <f>740+1000</f>
        <v>1740</v>
      </c>
      <c r="D65" s="2">
        <f>740+1000</f>
        <v>1740</v>
      </c>
      <c r="E65" s="21"/>
    </row>
    <row r="66" spans="1:6" ht="23.25" x14ac:dyDescent="0.35">
      <c r="A66" s="31" t="s">
        <v>178</v>
      </c>
      <c r="B66" s="2">
        <f>5736+1008</f>
        <v>6744</v>
      </c>
      <c r="C66" s="2">
        <f>5736+1008</f>
        <v>6744</v>
      </c>
      <c r="D66" s="2">
        <f>5736+1008</f>
        <v>6744</v>
      </c>
      <c r="E66" s="21"/>
    </row>
    <row r="67" spans="1:6" ht="23.25" x14ac:dyDescent="0.35">
      <c r="A67" s="31" t="s">
        <v>179</v>
      </c>
      <c r="B67" s="2">
        <v>200</v>
      </c>
      <c r="C67" s="2">
        <v>200</v>
      </c>
      <c r="D67" s="2">
        <v>200</v>
      </c>
      <c r="E67" s="21"/>
    </row>
    <row r="68" spans="1:6" ht="23.25" x14ac:dyDescent="0.35">
      <c r="A68" s="31" t="s">
        <v>180</v>
      </c>
      <c r="B68" s="8">
        <f>10000-1008-1000</f>
        <v>7992</v>
      </c>
      <c r="C68" s="8">
        <f>10000-1008-1000</f>
        <v>7992</v>
      </c>
      <c r="D68" s="8">
        <f>10000-1008-1000</f>
        <v>7992</v>
      </c>
      <c r="E68" s="21"/>
    </row>
    <row r="69" spans="1:6" ht="23.25" x14ac:dyDescent="0.35">
      <c r="A69" s="31" t="s">
        <v>181</v>
      </c>
      <c r="B69" s="2">
        <v>175</v>
      </c>
      <c r="C69" s="2">
        <v>175</v>
      </c>
      <c r="D69" s="2">
        <v>175</v>
      </c>
      <c r="E69" s="21"/>
    </row>
    <row r="70" spans="1:6" ht="23.25" x14ac:dyDescent="0.35">
      <c r="A70" s="31" t="s">
        <v>182</v>
      </c>
      <c r="B70" s="2">
        <v>690</v>
      </c>
      <c r="C70" s="2">
        <v>690</v>
      </c>
      <c r="D70" s="2">
        <v>690</v>
      </c>
      <c r="E70" s="21"/>
    </row>
    <row r="71" spans="1:6" ht="23.25" x14ac:dyDescent="0.35">
      <c r="A71" s="31" t="s">
        <v>91</v>
      </c>
      <c r="B71" s="2">
        <v>120</v>
      </c>
      <c r="C71" s="2">
        <v>120</v>
      </c>
      <c r="D71" s="2">
        <v>120</v>
      </c>
      <c r="E71" s="21"/>
    </row>
    <row r="72" spans="1:6" ht="23.25" x14ac:dyDescent="0.35">
      <c r="A72" s="31" t="s">
        <v>183</v>
      </c>
      <c r="B72" s="2">
        <v>2500</v>
      </c>
      <c r="C72" s="2">
        <v>2500</v>
      </c>
      <c r="D72" s="2">
        <v>2500</v>
      </c>
      <c r="E72" s="21"/>
    </row>
    <row r="73" spans="1:6" ht="23.25" x14ac:dyDescent="0.35">
      <c r="A73" s="31" t="s">
        <v>184</v>
      </c>
      <c r="B73" s="2">
        <v>579</v>
      </c>
      <c r="C73" s="2">
        <v>579</v>
      </c>
      <c r="D73" s="2">
        <v>579</v>
      </c>
      <c r="E73" s="21"/>
    </row>
    <row r="74" spans="1:6" ht="23.25" x14ac:dyDescent="0.35">
      <c r="A74" s="6" t="s">
        <v>65</v>
      </c>
      <c r="B74" s="3">
        <v>20740</v>
      </c>
      <c r="C74" s="3">
        <v>20740</v>
      </c>
      <c r="D74" s="3">
        <v>20740</v>
      </c>
      <c r="E74" s="21"/>
    </row>
    <row r="75" spans="1:6" ht="23.25" x14ac:dyDescent="0.35">
      <c r="A75" s="30" t="s">
        <v>212</v>
      </c>
      <c r="B75" s="2"/>
      <c r="C75" s="2"/>
      <c r="D75" s="2"/>
      <c r="E75" s="21"/>
    </row>
    <row r="76" spans="1:6" ht="23.25" x14ac:dyDescent="0.35">
      <c r="A76" s="31" t="s">
        <v>213</v>
      </c>
      <c r="B76" s="2">
        <v>2750</v>
      </c>
      <c r="C76" s="2"/>
      <c r="D76" s="2"/>
      <c r="E76" s="21"/>
    </row>
    <row r="77" spans="1:6" ht="23.25" x14ac:dyDescent="0.35">
      <c r="A77" s="31" t="s">
        <v>80</v>
      </c>
      <c r="B77" s="2">
        <v>18060</v>
      </c>
      <c r="C77" s="2"/>
      <c r="D77" s="2"/>
      <c r="E77" s="21"/>
    </row>
    <row r="78" spans="1:6" ht="23.25" hidden="1" x14ac:dyDescent="0.35">
      <c r="A78" s="20"/>
      <c r="B78" s="2"/>
      <c r="C78" s="2"/>
      <c r="D78" s="2"/>
      <c r="E78" s="21"/>
    </row>
    <row r="79" spans="1:6" ht="23.25" hidden="1" x14ac:dyDescent="0.35">
      <c r="B79" s="31"/>
      <c r="C79" s="2"/>
      <c r="D79" s="2"/>
      <c r="E79" s="2"/>
      <c r="F79" s="21"/>
    </row>
    <row r="80" spans="1:6" ht="23.25" x14ac:dyDescent="0.35">
      <c r="A80" s="6" t="s">
        <v>65</v>
      </c>
      <c r="B80" s="3">
        <v>20810</v>
      </c>
      <c r="C80" s="3">
        <v>20740</v>
      </c>
      <c r="D80" s="3">
        <v>20740</v>
      </c>
      <c r="E80" s="21"/>
    </row>
    <row r="81" spans="1:5" ht="23.25" x14ac:dyDescent="0.35">
      <c r="A81" s="32" t="s">
        <v>171</v>
      </c>
      <c r="B81" s="7">
        <v>684050</v>
      </c>
      <c r="C81" s="7">
        <f>C80+C63+C59</f>
        <v>663240</v>
      </c>
      <c r="D81" s="7">
        <f>D80+D63+D59</f>
        <v>663240</v>
      </c>
      <c r="E81" s="21"/>
    </row>
    <row r="82" spans="1:5" ht="23.25" x14ac:dyDescent="0.35">
      <c r="A82" s="3"/>
      <c r="B82" s="9"/>
      <c r="C82" s="9"/>
      <c r="D82" s="9"/>
      <c r="E82" s="21"/>
    </row>
    <row r="83" spans="1:5" ht="23.25" x14ac:dyDescent="0.35">
      <c r="A83" s="28" t="s">
        <v>49</v>
      </c>
      <c r="B83" s="13"/>
      <c r="C83" s="13"/>
      <c r="D83" s="13"/>
      <c r="E83" s="21"/>
    </row>
    <row r="84" spans="1:5" ht="23.25" x14ac:dyDescent="0.35">
      <c r="A84" s="31" t="s">
        <v>37</v>
      </c>
      <c r="B84" s="2"/>
      <c r="C84" s="2"/>
      <c r="D84" s="2"/>
      <c r="E84" s="21"/>
    </row>
    <row r="85" spans="1:5" ht="23.25" x14ac:dyDescent="0.35">
      <c r="A85" s="33" t="s">
        <v>50</v>
      </c>
      <c r="B85" s="2"/>
      <c r="C85" s="2"/>
      <c r="D85" s="2"/>
      <c r="E85" s="21"/>
    </row>
    <row r="86" spans="1:5" ht="23.25" x14ac:dyDescent="0.35">
      <c r="A86" s="2" t="s">
        <v>185</v>
      </c>
      <c r="B86" s="8">
        <v>145646</v>
      </c>
      <c r="C86" s="8">
        <v>145646</v>
      </c>
      <c r="D86" s="8">
        <v>145646</v>
      </c>
      <c r="E86" s="21"/>
    </row>
    <row r="87" spans="1:5" ht="23.25" x14ac:dyDescent="0.35">
      <c r="A87" s="2" t="s">
        <v>186</v>
      </c>
      <c r="B87" s="2">
        <v>1800</v>
      </c>
      <c r="C87" s="2">
        <v>1800</v>
      </c>
      <c r="D87" s="2">
        <v>1800</v>
      </c>
      <c r="E87" s="21"/>
    </row>
    <row r="88" spans="1:5" ht="23.25" x14ac:dyDescent="0.35">
      <c r="A88" s="2" t="s">
        <v>187</v>
      </c>
      <c r="B88" s="2">
        <v>13054</v>
      </c>
      <c r="C88" s="2">
        <v>13054</v>
      </c>
      <c r="D88" s="2">
        <v>13054</v>
      </c>
      <c r="E88" s="21"/>
    </row>
    <row r="89" spans="1:5" ht="23.25" x14ac:dyDescent="0.35">
      <c r="A89" s="2" t="s">
        <v>164</v>
      </c>
      <c r="B89" s="2">
        <v>1500</v>
      </c>
      <c r="C89" s="2">
        <v>1500</v>
      </c>
      <c r="D89" s="2">
        <v>1500</v>
      </c>
      <c r="E89" s="21"/>
    </row>
    <row r="90" spans="1:5" ht="23.25" x14ac:dyDescent="0.35">
      <c r="A90" s="2" t="s">
        <v>160</v>
      </c>
      <c r="B90" s="2">
        <v>15423</v>
      </c>
      <c r="C90" s="2">
        <v>15423</v>
      </c>
      <c r="D90" s="2">
        <v>15423</v>
      </c>
      <c r="E90" s="21"/>
    </row>
    <row r="91" spans="1:5" ht="23.25" x14ac:dyDescent="0.35">
      <c r="A91" s="2" t="s">
        <v>210</v>
      </c>
      <c r="B91" s="2">
        <v>1440</v>
      </c>
      <c r="C91" s="2">
        <v>1440</v>
      </c>
      <c r="D91" s="2">
        <v>1440</v>
      </c>
      <c r="E91" s="21"/>
    </row>
    <row r="92" spans="1:5" ht="23.25" x14ac:dyDescent="0.35">
      <c r="A92" s="2" t="s">
        <v>30</v>
      </c>
      <c r="B92" s="2">
        <v>2200</v>
      </c>
      <c r="C92" s="2">
        <v>2200</v>
      </c>
      <c r="D92" s="2">
        <v>2200</v>
      </c>
      <c r="E92" s="21"/>
    </row>
    <row r="93" spans="1:5" ht="23.25" x14ac:dyDescent="0.35">
      <c r="A93" s="2" t="s">
        <v>3</v>
      </c>
      <c r="B93" s="2">
        <v>23331</v>
      </c>
      <c r="C93" s="2">
        <v>23331</v>
      </c>
      <c r="D93" s="2">
        <v>23331</v>
      </c>
      <c r="E93" s="21"/>
    </row>
    <row r="94" spans="1:5" ht="23.25" x14ac:dyDescent="0.35">
      <c r="A94" s="2" t="s">
        <v>4</v>
      </c>
      <c r="B94" s="2">
        <v>1194</v>
      </c>
      <c r="C94" s="2">
        <v>1194</v>
      </c>
      <c r="D94" s="2">
        <v>1194</v>
      </c>
      <c r="E94" s="21"/>
    </row>
    <row r="95" spans="1:5" ht="23.25" x14ac:dyDescent="0.35">
      <c r="A95" s="2" t="s">
        <v>5</v>
      </c>
      <c r="B95" s="2">
        <v>4884</v>
      </c>
      <c r="C95" s="2">
        <v>4884</v>
      </c>
      <c r="D95" s="2">
        <v>4884</v>
      </c>
      <c r="E95" s="21"/>
    </row>
    <row r="96" spans="1:5" ht="23.25" x14ac:dyDescent="0.35">
      <c r="A96" s="2" t="s">
        <v>6</v>
      </c>
      <c r="B96" s="2">
        <v>1530</v>
      </c>
      <c r="C96" s="2">
        <v>1530</v>
      </c>
      <c r="D96" s="2">
        <v>1530</v>
      </c>
      <c r="E96" s="21"/>
    </row>
    <row r="97" spans="1:14" ht="23.25" x14ac:dyDescent="0.35">
      <c r="A97" s="2" t="s">
        <v>31</v>
      </c>
      <c r="B97" s="2">
        <v>7818</v>
      </c>
      <c r="C97" s="2">
        <v>7818</v>
      </c>
      <c r="D97" s="2">
        <v>7818</v>
      </c>
      <c r="E97" s="21"/>
    </row>
    <row r="98" spans="1:14" ht="23.25" x14ac:dyDescent="0.35">
      <c r="A98" s="2" t="s">
        <v>211</v>
      </c>
      <c r="B98" s="2">
        <v>2040</v>
      </c>
      <c r="C98" s="2">
        <v>2040</v>
      </c>
      <c r="D98" s="2">
        <v>2040</v>
      </c>
      <c r="E98" s="21"/>
    </row>
    <row r="99" spans="1:14" ht="23.25" x14ac:dyDescent="0.35">
      <c r="A99" s="2" t="s">
        <v>10</v>
      </c>
      <c r="B99" s="2">
        <v>0</v>
      </c>
      <c r="C99" s="2">
        <v>0</v>
      </c>
      <c r="D99" s="2">
        <v>0</v>
      </c>
      <c r="E99" s="21"/>
      <c r="M99" s="15"/>
      <c r="N99" s="15"/>
    </row>
    <row r="100" spans="1:14" ht="23.25" x14ac:dyDescent="0.35">
      <c r="A100" s="2" t="s">
        <v>33</v>
      </c>
      <c r="B100" s="2">
        <v>0</v>
      </c>
      <c r="C100" s="2">
        <v>0</v>
      </c>
      <c r="D100" s="2">
        <v>0</v>
      </c>
      <c r="E100" s="21"/>
      <c r="M100" s="15"/>
      <c r="N100" s="15"/>
    </row>
    <row r="101" spans="1:14" ht="23.25" x14ac:dyDescent="0.35">
      <c r="A101" s="34" t="s">
        <v>41</v>
      </c>
      <c r="B101" s="8">
        <v>0</v>
      </c>
      <c r="C101" s="8">
        <v>0</v>
      </c>
      <c r="D101" s="8">
        <v>0</v>
      </c>
      <c r="E101" s="21"/>
      <c r="M101" s="47"/>
      <c r="N101" s="48"/>
    </row>
    <row r="102" spans="1:14" ht="23.25" x14ac:dyDescent="0.35">
      <c r="A102" s="2" t="s">
        <v>36</v>
      </c>
      <c r="B102" s="2">
        <v>0</v>
      </c>
      <c r="C102" s="2">
        <v>0</v>
      </c>
      <c r="D102" s="2">
        <v>0</v>
      </c>
      <c r="E102" s="21"/>
      <c r="M102" s="15"/>
      <c r="N102" s="15"/>
    </row>
    <row r="103" spans="1:14" ht="23.25" x14ac:dyDescent="0.35">
      <c r="A103" s="2" t="s">
        <v>16</v>
      </c>
      <c r="B103" s="2">
        <v>0</v>
      </c>
      <c r="C103" s="2">
        <v>0</v>
      </c>
      <c r="D103" s="2">
        <v>0</v>
      </c>
      <c r="E103" s="21"/>
      <c r="M103" s="15"/>
      <c r="N103" s="15"/>
    </row>
    <row r="104" spans="1:14" ht="23.25" x14ac:dyDescent="0.35">
      <c r="A104" s="2" t="s">
        <v>22</v>
      </c>
      <c r="B104" s="2">
        <v>0</v>
      </c>
      <c r="C104" s="2">
        <v>0</v>
      </c>
      <c r="D104" s="2">
        <v>0</v>
      </c>
      <c r="E104" s="21"/>
      <c r="M104" s="15"/>
      <c r="N104" s="15"/>
    </row>
    <row r="105" spans="1:14" ht="23.25" x14ac:dyDescent="0.35">
      <c r="A105" s="2" t="s">
        <v>39</v>
      </c>
      <c r="B105" s="2">
        <v>0</v>
      </c>
      <c r="C105" s="2">
        <v>0</v>
      </c>
      <c r="D105" s="2">
        <v>0</v>
      </c>
      <c r="E105" s="21"/>
      <c r="M105" s="15"/>
      <c r="N105" s="15"/>
    </row>
    <row r="106" spans="1:14" ht="23.25" x14ac:dyDescent="0.35">
      <c r="A106" s="2" t="s">
        <v>25</v>
      </c>
      <c r="B106" s="2">
        <v>0</v>
      </c>
      <c r="C106" s="2">
        <v>0</v>
      </c>
      <c r="D106" s="2">
        <v>0</v>
      </c>
      <c r="E106" s="21"/>
      <c r="M106" s="15"/>
      <c r="N106" s="15"/>
    </row>
    <row r="107" spans="1:14" ht="23.25" x14ac:dyDescent="0.35">
      <c r="A107" s="2" t="s">
        <v>34</v>
      </c>
      <c r="B107" s="2">
        <v>0</v>
      </c>
      <c r="C107" s="2">
        <v>0</v>
      </c>
      <c r="D107" s="2">
        <v>0</v>
      </c>
      <c r="E107" s="21"/>
      <c r="M107" s="15"/>
      <c r="N107" s="15"/>
    </row>
    <row r="108" spans="1:14" ht="23.25" x14ac:dyDescent="0.35">
      <c r="A108" s="2" t="s">
        <v>117</v>
      </c>
      <c r="B108" s="2">
        <v>0</v>
      </c>
      <c r="C108" s="2">
        <v>0</v>
      </c>
      <c r="D108" s="2">
        <v>0</v>
      </c>
      <c r="E108" s="21"/>
      <c r="M108" s="15"/>
      <c r="N108" s="15"/>
    </row>
    <row r="109" spans="1:14" ht="23.25" x14ac:dyDescent="0.35">
      <c r="A109" s="2" t="s">
        <v>118</v>
      </c>
      <c r="B109" s="2">
        <v>0</v>
      </c>
      <c r="C109" s="2">
        <v>0</v>
      </c>
      <c r="D109" s="2">
        <v>0</v>
      </c>
      <c r="E109" s="21"/>
      <c r="M109" s="15"/>
      <c r="N109" s="15"/>
    </row>
    <row r="110" spans="1:14" ht="23.25" x14ac:dyDescent="0.35">
      <c r="A110" s="2" t="s">
        <v>96</v>
      </c>
      <c r="B110" s="2">
        <v>1500</v>
      </c>
      <c r="C110" s="2">
        <v>1500</v>
      </c>
      <c r="D110" s="2">
        <v>1500</v>
      </c>
      <c r="E110" s="21"/>
    </row>
    <row r="111" spans="1:14" ht="23.25" x14ac:dyDescent="0.35">
      <c r="A111" s="2" t="s">
        <v>188</v>
      </c>
      <c r="B111" s="2">
        <f>2500-836</f>
        <v>1664</v>
      </c>
      <c r="C111" s="2">
        <f t="shared" ref="C111:D111" si="0">2500-836</f>
        <v>1664</v>
      </c>
      <c r="D111" s="2">
        <f t="shared" si="0"/>
        <v>1664</v>
      </c>
      <c r="E111" s="21"/>
    </row>
    <row r="112" spans="1:14" ht="23.25" x14ac:dyDescent="0.35">
      <c r="A112" s="3" t="s">
        <v>111</v>
      </c>
      <c r="B112" s="35">
        <f>SUM(B86:B111)</f>
        <v>225024</v>
      </c>
      <c r="C112" s="35">
        <f t="shared" ref="C112:D112" si="1">SUM(C86:C111)</f>
        <v>225024</v>
      </c>
      <c r="D112" s="35">
        <f t="shared" si="1"/>
        <v>225024</v>
      </c>
      <c r="E112" s="21"/>
      <c r="F112" s="46"/>
      <c r="G112" s="46"/>
    </row>
    <row r="113" spans="1:5" ht="23.25" x14ac:dyDescent="0.35">
      <c r="A113" s="33" t="s">
        <v>116</v>
      </c>
      <c r="B113" s="36"/>
      <c r="C113" s="36"/>
      <c r="D113" s="36"/>
      <c r="E113" s="21"/>
    </row>
    <row r="114" spans="1:5" ht="23.25" x14ac:dyDescent="0.35">
      <c r="A114" s="2" t="s">
        <v>146</v>
      </c>
      <c r="B114" s="37">
        <v>1000</v>
      </c>
      <c r="C114" s="37">
        <v>1000</v>
      </c>
      <c r="D114" s="37">
        <v>1000</v>
      </c>
      <c r="E114" s="21"/>
    </row>
    <row r="115" spans="1:5" ht="23.25" x14ac:dyDescent="0.35">
      <c r="A115" s="2" t="s">
        <v>189</v>
      </c>
      <c r="B115" s="37">
        <v>100</v>
      </c>
      <c r="C115" s="37">
        <v>100</v>
      </c>
      <c r="D115" s="37">
        <v>100</v>
      </c>
      <c r="E115" s="21"/>
    </row>
    <row r="116" spans="1:5" ht="23.25" x14ac:dyDescent="0.35">
      <c r="A116" s="2" t="s">
        <v>190</v>
      </c>
      <c r="B116" s="37">
        <v>14</v>
      </c>
      <c r="C116" s="37">
        <v>14</v>
      </c>
      <c r="D116" s="37">
        <v>14</v>
      </c>
      <c r="E116" s="21"/>
    </row>
    <row r="117" spans="1:5" ht="23.25" x14ac:dyDescent="0.35">
      <c r="A117" s="2" t="s">
        <v>191</v>
      </c>
      <c r="B117" s="37">
        <v>140</v>
      </c>
      <c r="C117" s="37">
        <v>140</v>
      </c>
      <c r="D117" s="37">
        <v>140</v>
      </c>
      <c r="E117" s="21"/>
    </row>
    <row r="118" spans="1:5" ht="23.25" x14ac:dyDescent="0.35">
      <c r="A118" s="2" t="s">
        <v>192</v>
      </c>
      <c r="B118" s="37">
        <v>8</v>
      </c>
      <c r="C118" s="37">
        <v>8</v>
      </c>
      <c r="D118" s="37">
        <v>8</v>
      </c>
      <c r="E118" s="21"/>
    </row>
    <row r="119" spans="1:5" ht="23.25" x14ac:dyDescent="0.35">
      <c r="A119" s="2" t="s">
        <v>193</v>
      </c>
      <c r="B119" s="37">
        <v>30</v>
      </c>
      <c r="C119" s="37">
        <v>30</v>
      </c>
      <c r="D119" s="37">
        <v>30</v>
      </c>
      <c r="E119" s="21"/>
    </row>
    <row r="120" spans="1:5" ht="23.25" x14ac:dyDescent="0.35">
      <c r="A120" s="2" t="s">
        <v>195</v>
      </c>
      <c r="B120" s="37">
        <v>10</v>
      </c>
      <c r="C120" s="37">
        <v>10</v>
      </c>
      <c r="D120" s="37">
        <v>10</v>
      </c>
      <c r="E120" s="21"/>
    </row>
    <row r="121" spans="1:5" ht="23.25" x14ac:dyDescent="0.35">
      <c r="A121" s="2" t="s">
        <v>194</v>
      </c>
      <c r="B121" s="37">
        <v>48</v>
      </c>
      <c r="C121" s="37">
        <v>48</v>
      </c>
      <c r="D121" s="37">
        <v>48</v>
      </c>
      <c r="E121" s="21"/>
    </row>
    <row r="122" spans="1:5" ht="23.25" x14ac:dyDescent="0.35">
      <c r="A122" s="2" t="s">
        <v>196</v>
      </c>
      <c r="B122" s="37">
        <v>4262</v>
      </c>
      <c r="C122" s="37">
        <v>4262</v>
      </c>
      <c r="D122" s="37">
        <v>4262</v>
      </c>
      <c r="E122" s="21"/>
    </row>
    <row r="123" spans="1:5" ht="23.25" x14ac:dyDescent="0.35">
      <c r="A123" s="31" t="s">
        <v>101</v>
      </c>
      <c r="B123" s="37">
        <v>4000</v>
      </c>
      <c r="C123" s="37">
        <v>4000</v>
      </c>
      <c r="D123" s="37">
        <v>4000</v>
      </c>
      <c r="E123" s="21"/>
    </row>
    <row r="124" spans="1:5" ht="23.25" x14ac:dyDescent="0.35">
      <c r="A124" s="31" t="s">
        <v>104</v>
      </c>
      <c r="B124" s="37">
        <v>5000</v>
      </c>
      <c r="C124" s="37">
        <v>5000</v>
      </c>
      <c r="D124" s="37">
        <v>5000</v>
      </c>
      <c r="E124" s="21"/>
    </row>
    <row r="125" spans="1:5" ht="23.25" x14ac:dyDescent="0.35">
      <c r="A125" s="31" t="s">
        <v>109</v>
      </c>
      <c r="B125" s="37">
        <v>1500</v>
      </c>
      <c r="C125" s="37">
        <v>1500</v>
      </c>
      <c r="D125" s="37">
        <v>1500</v>
      </c>
      <c r="E125" s="21"/>
    </row>
    <row r="126" spans="1:5" ht="23.25" x14ac:dyDescent="0.35">
      <c r="A126" s="31" t="s">
        <v>108</v>
      </c>
      <c r="B126" s="37">
        <v>0</v>
      </c>
      <c r="C126" s="37">
        <v>0</v>
      </c>
      <c r="D126" s="37">
        <v>0</v>
      </c>
      <c r="E126" s="21"/>
    </row>
    <row r="127" spans="1:5" ht="23.25" x14ac:dyDescent="0.35">
      <c r="A127" s="31" t="s">
        <v>105</v>
      </c>
      <c r="B127" s="37">
        <v>0</v>
      </c>
      <c r="C127" s="37">
        <v>0</v>
      </c>
      <c r="D127" s="37">
        <v>0</v>
      </c>
      <c r="E127" s="21"/>
    </row>
    <row r="128" spans="1:5" ht="23.25" x14ac:dyDescent="0.35">
      <c r="A128" s="31" t="s">
        <v>106</v>
      </c>
      <c r="B128" s="37">
        <v>0</v>
      </c>
      <c r="C128" s="37">
        <v>0</v>
      </c>
      <c r="D128" s="37">
        <v>0</v>
      </c>
      <c r="E128" s="21"/>
    </row>
    <row r="129" spans="1:5" ht="23.25" x14ac:dyDescent="0.35">
      <c r="A129" s="31" t="s">
        <v>98</v>
      </c>
      <c r="B129" s="37">
        <v>1500</v>
      </c>
      <c r="C129" s="37">
        <v>1500</v>
      </c>
      <c r="D129" s="37">
        <v>1500</v>
      </c>
      <c r="E129" s="21"/>
    </row>
    <row r="130" spans="1:5" ht="23.25" x14ac:dyDescent="0.35">
      <c r="A130" s="31" t="s">
        <v>107</v>
      </c>
      <c r="B130" s="37">
        <v>0</v>
      </c>
      <c r="C130" s="37">
        <v>0</v>
      </c>
      <c r="D130" s="37">
        <v>0</v>
      </c>
      <c r="E130" s="21"/>
    </row>
    <row r="131" spans="1:5" ht="23.25" x14ac:dyDescent="0.35">
      <c r="A131" s="31" t="s">
        <v>197</v>
      </c>
      <c r="B131" s="37">
        <v>0</v>
      </c>
      <c r="C131" s="37">
        <v>0</v>
      </c>
      <c r="D131" s="37">
        <v>0</v>
      </c>
      <c r="E131" s="21"/>
    </row>
    <row r="132" spans="1:5" ht="23.25" x14ac:dyDescent="0.35">
      <c r="A132" s="6" t="s">
        <v>127</v>
      </c>
      <c r="B132" s="35">
        <f>SUM(B114:B131)</f>
        <v>17612</v>
      </c>
      <c r="C132" s="35">
        <f>SUM(C114:C131)</f>
        <v>17612</v>
      </c>
      <c r="D132" s="35">
        <f>SUM(D114:D131)</f>
        <v>17612</v>
      </c>
      <c r="E132" s="21"/>
    </row>
    <row r="133" spans="1:5" ht="23.25" x14ac:dyDescent="0.35">
      <c r="A133" s="38" t="s">
        <v>128</v>
      </c>
      <c r="B133" s="39"/>
      <c r="C133" s="39"/>
      <c r="D133" s="39"/>
      <c r="E133" s="21"/>
    </row>
    <row r="134" spans="1:5" ht="23.25" x14ac:dyDescent="0.35">
      <c r="A134" s="31" t="s">
        <v>126</v>
      </c>
      <c r="B134" s="37">
        <v>25</v>
      </c>
      <c r="C134" s="37">
        <v>25</v>
      </c>
      <c r="D134" s="37">
        <v>25</v>
      </c>
      <c r="E134" s="21"/>
    </row>
    <row r="135" spans="1:5" ht="23.25" x14ac:dyDescent="0.35">
      <c r="A135" s="2" t="s">
        <v>10</v>
      </c>
      <c r="B135" s="2">
        <v>200</v>
      </c>
      <c r="C135" s="2">
        <v>200</v>
      </c>
      <c r="D135" s="2">
        <v>200</v>
      </c>
      <c r="E135" s="21"/>
    </row>
    <row r="136" spans="1:5" ht="23.25" x14ac:dyDescent="0.35">
      <c r="A136" s="2" t="s">
        <v>33</v>
      </c>
      <c r="B136" s="2">
        <v>50</v>
      </c>
      <c r="C136" s="2">
        <v>50</v>
      </c>
      <c r="D136" s="2">
        <v>50</v>
      </c>
      <c r="E136" s="21"/>
    </row>
    <row r="137" spans="1:5" ht="23.25" x14ac:dyDescent="0.35">
      <c r="A137" s="34" t="s">
        <v>41</v>
      </c>
      <c r="B137" s="8">
        <v>0</v>
      </c>
      <c r="C137" s="8">
        <v>0</v>
      </c>
      <c r="D137" s="8">
        <v>0</v>
      </c>
      <c r="E137" s="21"/>
    </row>
    <row r="138" spans="1:5" ht="23.25" x14ac:dyDescent="0.35">
      <c r="A138" s="2" t="s">
        <v>36</v>
      </c>
      <c r="B138" s="2">
        <v>0</v>
      </c>
      <c r="C138" s="2">
        <v>0</v>
      </c>
      <c r="D138" s="2">
        <v>0</v>
      </c>
      <c r="E138" s="21"/>
    </row>
    <row r="139" spans="1:5" ht="23.25" x14ac:dyDescent="0.35">
      <c r="A139" s="2" t="s">
        <v>16</v>
      </c>
      <c r="B139" s="2">
        <f>3000+1371</f>
        <v>4371</v>
      </c>
      <c r="C139" s="2">
        <f t="shared" ref="C139:D139" si="2">3000+1371</f>
        <v>4371</v>
      </c>
      <c r="D139" s="2">
        <f t="shared" si="2"/>
        <v>4371</v>
      </c>
      <c r="E139" s="21"/>
    </row>
    <row r="140" spans="1:5" ht="23.25" x14ac:dyDescent="0.35">
      <c r="A140" s="2" t="s">
        <v>19</v>
      </c>
      <c r="B140" s="2">
        <v>100</v>
      </c>
      <c r="C140" s="2">
        <v>100</v>
      </c>
      <c r="D140" s="2">
        <v>100</v>
      </c>
      <c r="E140" s="21"/>
    </row>
    <row r="141" spans="1:5" ht="23.25" x14ac:dyDescent="0.35">
      <c r="A141" s="2" t="s">
        <v>39</v>
      </c>
      <c r="B141" s="2">
        <v>60</v>
      </c>
      <c r="C141" s="2">
        <v>60</v>
      </c>
      <c r="D141" s="2">
        <v>60</v>
      </c>
      <c r="E141" s="21"/>
    </row>
    <row r="142" spans="1:5" ht="23.25" x14ac:dyDescent="0.35">
      <c r="A142" s="2" t="s">
        <v>25</v>
      </c>
      <c r="B142" s="2">
        <v>5359</v>
      </c>
      <c r="C142" s="2">
        <v>5359</v>
      </c>
      <c r="D142" s="2">
        <v>5359</v>
      </c>
      <c r="E142" s="21"/>
    </row>
    <row r="143" spans="1:5" ht="23.25" x14ac:dyDescent="0.35">
      <c r="A143" s="2" t="s">
        <v>34</v>
      </c>
      <c r="B143" s="2">
        <v>550</v>
      </c>
      <c r="C143" s="2">
        <v>550</v>
      </c>
      <c r="D143" s="2">
        <v>550</v>
      </c>
      <c r="E143" s="21"/>
    </row>
    <row r="144" spans="1:5" ht="23.25" x14ac:dyDescent="0.35">
      <c r="A144" s="2" t="s">
        <v>117</v>
      </c>
      <c r="B144" s="2">
        <v>1390</v>
      </c>
      <c r="C144" s="2">
        <v>1390</v>
      </c>
      <c r="D144" s="2">
        <v>1390</v>
      </c>
      <c r="E144" s="21"/>
    </row>
    <row r="145" spans="1:17" ht="23.25" x14ac:dyDescent="0.35">
      <c r="A145" s="2" t="s">
        <v>118</v>
      </c>
      <c r="B145" s="2">
        <v>0</v>
      </c>
      <c r="C145" s="2">
        <v>0</v>
      </c>
      <c r="D145" s="2">
        <v>0</v>
      </c>
      <c r="E145" s="21"/>
    </row>
    <row r="146" spans="1:17" ht="23.25" x14ac:dyDescent="0.35">
      <c r="A146" s="31" t="s">
        <v>80</v>
      </c>
      <c r="B146" s="37">
        <v>2750</v>
      </c>
      <c r="C146" s="37">
        <v>2750</v>
      </c>
      <c r="D146" s="37">
        <v>2750</v>
      </c>
      <c r="E146" s="21"/>
    </row>
    <row r="147" spans="1:17" ht="23.25" x14ac:dyDescent="0.35">
      <c r="A147" s="6" t="s">
        <v>110</v>
      </c>
      <c r="B147" s="39">
        <f>SUM(B134:B146)</f>
        <v>14855</v>
      </c>
      <c r="C147" s="39">
        <f t="shared" ref="C147:D147" si="3">SUM(C134:C146)</f>
        <v>14855</v>
      </c>
      <c r="D147" s="39">
        <f t="shared" si="3"/>
        <v>14855</v>
      </c>
      <c r="E147" s="21"/>
    </row>
    <row r="148" spans="1:17" ht="23.25" x14ac:dyDescent="0.35">
      <c r="A148" s="38" t="s">
        <v>141</v>
      </c>
      <c r="B148" s="39"/>
      <c r="C148" s="39"/>
      <c r="D148" s="39"/>
      <c r="E148" s="21"/>
    </row>
    <row r="149" spans="1:17" ht="23.25" x14ac:dyDescent="0.35">
      <c r="A149" s="6" t="s">
        <v>99</v>
      </c>
      <c r="B149" s="39">
        <v>4563</v>
      </c>
      <c r="C149" s="39">
        <v>4563</v>
      </c>
      <c r="D149" s="39">
        <v>4563</v>
      </c>
      <c r="E149" s="21"/>
    </row>
    <row r="150" spans="1:17" ht="23.25" x14ac:dyDescent="0.35">
      <c r="A150" s="6" t="s">
        <v>84</v>
      </c>
      <c r="B150" s="39">
        <v>4563</v>
      </c>
      <c r="C150" s="39">
        <v>4563</v>
      </c>
      <c r="D150" s="39">
        <v>4563</v>
      </c>
      <c r="E150" s="21"/>
    </row>
    <row r="151" spans="1:17" ht="23.25" x14ac:dyDescent="0.35">
      <c r="A151" s="32" t="s">
        <v>170</v>
      </c>
      <c r="B151" s="40">
        <f>B150+B147+B132+B112</f>
        <v>262054</v>
      </c>
      <c r="C151" s="40">
        <f>C150+C147+C132+C112</f>
        <v>262054</v>
      </c>
      <c r="D151" s="40">
        <f>D150+D147+D132+D112</f>
        <v>262054</v>
      </c>
      <c r="E151" s="21"/>
    </row>
    <row r="152" spans="1:17" ht="23.25" x14ac:dyDescent="0.35">
      <c r="A152" s="3"/>
      <c r="B152" s="35"/>
      <c r="C152" s="35"/>
      <c r="D152" s="35"/>
      <c r="E152" s="21"/>
    </row>
    <row r="153" spans="1:17" ht="23.25" x14ac:dyDescent="0.35">
      <c r="A153" s="28" t="s">
        <v>52</v>
      </c>
      <c r="B153" s="41"/>
      <c r="C153" s="41"/>
      <c r="D153" s="41"/>
      <c r="E153" s="21"/>
    </row>
    <row r="154" spans="1:17" ht="23.25" x14ac:dyDescent="0.35">
      <c r="A154" s="33" t="s">
        <v>53</v>
      </c>
      <c r="B154" s="39" t="s">
        <v>102</v>
      </c>
      <c r="C154" s="39" t="s">
        <v>102</v>
      </c>
      <c r="D154" s="39" t="s">
        <v>102</v>
      </c>
      <c r="E154" s="21"/>
    </row>
    <row r="155" spans="1:17" ht="23.25" x14ac:dyDescent="0.35">
      <c r="A155" s="42" t="s">
        <v>206</v>
      </c>
      <c r="B155" s="37">
        <v>4200</v>
      </c>
      <c r="C155" s="37">
        <v>4200</v>
      </c>
      <c r="D155" s="37">
        <v>4200</v>
      </c>
      <c r="E155" s="21"/>
    </row>
    <row r="156" spans="1:17" ht="18.75" x14ac:dyDescent="0.3">
      <c r="A156" s="31" t="s">
        <v>205</v>
      </c>
      <c r="B156" s="37">
        <v>2000</v>
      </c>
      <c r="C156" s="37">
        <v>2000</v>
      </c>
      <c r="D156" s="37">
        <v>2000</v>
      </c>
      <c r="Q156" s="23"/>
    </row>
    <row r="157" spans="1:17" ht="18.75" x14ac:dyDescent="0.3">
      <c r="A157" s="31" t="s">
        <v>204</v>
      </c>
      <c r="B157" s="37">
        <v>0</v>
      </c>
      <c r="C157" s="37">
        <v>0</v>
      </c>
      <c r="D157" s="37">
        <v>0</v>
      </c>
    </row>
    <row r="158" spans="1:17" ht="18.75" x14ac:dyDescent="0.3">
      <c r="A158" s="31" t="s">
        <v>203</v>
      </c>
      <c r="B158" s="37">
        <v>294</v>
      </c>
      <c r="C158" s="37">
        <v>294</v>
      </c>
      <c r="D158" s="37">
        <v>294</v>
      </c>
    </row>
    <row r="159" spans="1:17" ht="23.25" x14ac:dyDescent="0.35">
      <c r="A159" s="31" t="s">
        <v>85</v>
      </c>
      <c r="B159" s="37">
        <v>2700</v>
      </c>
      <c r="C159" s="37">
        <v>2700</v>
      </c>
      <c r="D159" s="37">
        <v>2700</v>
      </c>
      <c r="E159" s="21"/>
    </row>
    <row r="160" spans="1:17" ht="23.25" x14ac:dyDescent="0.35">
      <c r="A160" s="31" t="s">
        <v>86</v>
      </c>
      <c r="B160" s="37">
        <v>168</v>
      </c>
      <c r="C160" s="37">
        <v>168</v>
      </c>
      <c r="D160" s="37">
        <v>168</v>
      </c>
      <c r="E160" s="21"/>
    </row>
    <row r="161" spans="1:5" ht="23.25" x14ac:dyDescent="0.35">
      <c r="A161" s="31" t="s">
        <v>87</v>
      </c>
      <c r="B161" s="37">
        <v>630</v>
      </c>
      <c r="C161" s="37">
        <v>630</v>
      </c>
      <c r="D161" s="37">
        <v>630</v>
      </c>
      <c r="E161" s="21"/>
    </row>
    <row r="162" spans="1:5" ht="23.25" x14ac:dyDescent="0.35">
      <c r="A162" s="31" t="s">
        <v>88</v>
      </c>
      <c r="B162" s="37">
        <v>210</v>
      </c>
      <c r="C162" s="37">
        <v>210</v>
      </c>
      <c r="D162" s="37">
        <v>210</v>
      </c>
      <c r="E162" s="21"/>
    </row>
    <row r="163" spans="1:5" ht="23.25" x14ac:dyDescent="0.35">
      <c r="A163" s="31" t="s">
        <v>89</v>
      </c>
      <c r="B163" s="37">
        <v>998</v>
      </c>
      <c r="C163" s="37">
        <v>998</v>
      </c>
      <c r="D163" s="37">
        <v>998</v>
      </c>
      <c r="E163" s="21"/>
    </row>
    <row r="164" spans="1:5" ht="23.25" x14ac:dyDescent="0.35">
      <c r="A164" s="31" t="s">
        <v>198</v>
      </c>
      <c r="B164" s="37">
        <v>0</v>
      </c>
      <c r="C164" s="37">
        <v>0</v>
      </c>
      <c r="D164" s="37">
        <v>0</v>
      </c>
      <c r="E164" s="21"/>
    </row>
    <row r="165" spans="1:5" ht="23.25" x14ac:dyDescent="0.35">
      <c r="A165" s="31" t="s">
        <v>58</v>
      </c>
      <c r="B165" s="37">
        <v>1000</v>
      </c>
      <c r="C165" s="37">
        <v>1000</v>
      </c>
      <c r="D165" s="37">
        <v>1000</v>
      </c>
      <c r="E165" s="21"/>
    </row>
    <row r="166" spans="1:5" ht="23.25" x14ac:dyDescent="0.35">
      <c r="A166" s="31" t="s">
        <v>199</v>
      </c>
      <c r="B166" s="37">
        <v>5000</v>
      </c>
      <c r="C166" s="37">
        <v>5000</v>
      </c>
      <c r="D166" s="37">
        <v>5000</v>
      </c>
      <c r="E166" s="21"/>
    </row>
    <row r="167" spans="1:5" ht="23.25" x14ac:dyDescent="0.35">
      <c r="A167" s="31" t="s">
        <v>54</v>
      </c>
      <c r="B167" s="39">
        <v>0</v>
      </c>
      <c r="C167" s="39">
        <v>0</v>
      </c>
      <c r="D167" s="39">
        <v>0</v>
      </c>
      <c r="E167" s="21"/>
    </row>
    <row r="168" spans="1:5" ht="23.25" x14ac:dyDescent="0.35">
      <c r="A168" s="31" t="s">
        <v>55</v>
      </c>
      <c r="B168" s="39">
        <v>0</v>
      </c>
      <c r="C168" s="39">
        <v>0</v>
      </c>
      <c r="D168" s="39">
        <v>0</v>
      </c>
      <c r="E168" s="21"/>
    </row>
    <row r="169" spans="1:5" ht="23.25" x14ac:dyDescent="0.35">
      <c r="A169" s="31" t="s">
        <v>57</v>
      </c>
      <c r="B169" s="39">
        <v>0</v>
      </c>
      <c r="C169" s="39">
        <v>0</v>
      </c>
      <c r="D169" s="39">
        <v>0</v>
      </c>
      <c r="E169" s="21"/>
    </row>
    <row r="170" spans="1:5" ht="23.25" x14ac:dyDescent="0.35">
      <c r="A170" s="31" t="s">
        <v>56</v>
      </c>
      <c r="B170" s="39">
        <v>0</v>
      </c>
      <c r="C170" s="39">
        <v>0</v>
      </c>
      <c r="D170" s="39">
        <v>0</v>
      </c>
      <c r="E170" s="21"/>
    </row>
    <row r="171" spans="1:5" ht="23.25" x14ac:dyDescent="0.35">
      <c r="A171" s="31" t="s">
        <v>59</v>
      </c>
      <c r="B171" s="37">
        <f>8250-1000-200-1000-4000</f>
        <v>2050</v>
      </c>
      <c r="C171" s="37">
        <f>8250-1000-200-1000-4000</f>
        <v>2050</v>
      </c>
      <c r="D171" s="37">
        <f>8250-1000-200-1000-4000</f>
        <v>2050</v>
      </c>
      <c r="E171" s="21"/>
    </row>
    <row r="172" spans="1:5" ht="23.25" x14ac:dyDescent="0.35">
      <c r="A172" s="31" t="s">
        <v>137</v>
      </c>
      <c r="B172" s="37">
        <f>8250+4000</f>
        <v>12250</v>
      </c>
      <c r="C172" s="37">
        <f>8250+4000</f>
        <v>12250</v>
      </c>
      <c r="D172" s="37">
        <f>8250+4000</f>
        <v>12250</v>
      </c>
      <c r="E172" s="21"/>
    </row>
    <row r="173" spans="1:5" ht="23.25" x14ac:dyDescent="0.35">
      <c r="A173" s="31" t="s">
        <v>60</v>
      </c>
      <c r="B173" s="37">
        <f>551+1000</f>
        <v>1551</v>
      </c>
      <c r="C173" s="37">
        <f>551+1000</f>
        <v>1551</v>
      </c>
      <c r="D173" s="37">
        <f>551+1000</f>
        <v>1551</v>
      </c>
      <c r="E173" s="21"/>
    </row>
    <row r="174" spans="1:5" ht="23.25" x14ac:dyDescent="0.35">
      <c r="A174" s="31" t="s">
        <v>61</v>
      </c>
      <c r="B174" s="37">
        <v>0</v>
      </c>
      <c r="C174" s="37">
        <v>0</v>
      </c>
      <c r="D174" s="37">
        <v>0</v>
      </c>
      <c r="E174" s="21"/>
    </row>
    <row r="175" spans="1:5" ht="23.25" x14ac:dyDescent="0.35">
      <c r="A175" s="31" t="s">
        <v>200</v>
      </c>
      <c r="B175" s="37">
        <v>0</v>
      </c>
      <c r="C175" s="37">
        <v>0</v>
      </c>
      <c r="D175" s="37">
        <v>0</v>
      </c>
      <c r="E175" s="21"/>
    </row>
    <row r="176" spans="1:5" ht="23.25" x14ac:dyDescent="0.35">
      <c r="A176" s="31" t="s">
        <v>22</v>
      </c>
      <c r="B176" s="37">
        <v>0</v>
      </c>
      <c r="C176" s="37">
        <v>0</v>
      </c>
      <c r="D176" s="37">
        <v>0</v>
      </c>
      <c r="E176" s="21"/>
    </row>
    <row r="177" spans="1:5" ht="23.25" x14ac:dyDescent="0.35">
      <c r="A177" s="31" t="s">
        <v>62</v>
      </c>
      <c r="B177" s="37">
        <v>200</v>
      </c>
      <c r="C177" s="37">
        <v>200</v>
      </c>
      <c r="D177" s="37">
        <v>200</v>
      </c>
      <c r="E177" s="21"/>
    </row>
    <row r="178" spans="1:5" ht="23.25" x14ac:dyDescent="0.35">
      <c r="A178" s="31" t="s">
        <v>25</v>
      </c>
      <c r="B178" s="37">
        <v>0</v>
      </c>
      <c r="C178" s="37">
        <v>0</v>
      </c>
      <c r="D178" s="37">
        <v>0</v>
      </c>
      <c r="E178" s="21"/>
    </row>
    <row r="179" spans="1:5" ht="23.25" x14ac:dyDescent="0.35">
      <c r="A179" s="31" t="s">
        <v>63</v>
      </c>
      <c r="B179" s="37">
        <v>0</v>
      </c>
      <c r="C179" s="37">
        <v>0</v>
      </c>
      <c r="D179" s="37">
        <v>0</v>
      </c>
      <c r="E179" s="21"/>
    </row>
    <row r="180" spans="1:5" ht="23.25" x14ac:dyDescent="0.35">
      <c r="A180" s="31" t="s">
        <v>79</v>
      </c>
      <c r="B180" s="37">
        <v>13000</v>
      </c>
      <c r="C180" s="37">
        <v>13000</v>
      </c>
      <c r="D180" s="37">
        <v>13000</v>
      </c>
      <c r="E180" s="21"/>
    </row>
    <row r="181" spans="1:5" ht="23.25" x14ac:dyDescent="0.35">
      <c r="A181" s="31" t="s">
        <v>64</v>
      </c>
      <c r="B181" s="37">
        <v>0</v>
      </c>
      <c r="C181" s="37">
        <v>0</v>
      </c>
      <c r="D181" s="37">
        <v>0</v>
      </c>
      <c r="E181" s="21"/>
    </row>
    <row r="182" spans="1:5" ht="23.25" x14ac:dyDescent="0.35">
      <c r="A182" s="6" t="s">
        <v>111</v>
      </c>
      <c r="B182" s="35">
        <f>SUM(B155:B181)</f>
        <v>46251</v>
      </c>
      <c r="C182" s="35">
        <f>SUM(C155:C181)</f>
        <v>46251</v>
      </c>
      <c r="D182" s="35">
        <f>SUM(D155:D181)</f>
        <v>46251</v>
      </c>
      <c r="E182" s="21"/>
    </row>
    <row r="183" spans="1:5" ht="23.25" x14ac:dyDescent="0.35">
      <c r="A183" s="33" t="s">
        <v>66</v>
      </c>
      <c r="B183" s="37" t="s">
        <v>102</v>
      </c>
      <c r="C183" s="37" t="s">
        <v>102</v>
      </c>
      <c r="D183" s="37" t="s">
        <v>102</v>
      </c>
      <c r="E183" s="21"/>
    </row>
    <row r="184" spans="1:5" ht="23.25" x14ac:dyDescent="0.35">
      <c r="A184" s="31" t="s">
        <v>131</v>
      </c>
      <c r="B184" s="37">
        <v>900</v>
      </c>
      <c r="C184" s="37">
        <v>900</v>
      </c>
      <c r="D184" s="37">
        <v>900</v>
      </c>
      <c r="E184" s="21"/>
    </row>
    <row r="185" spans="1:5" ht="23.25" x14ac:dyDescent="0.35">
      <c r="A185" s="31" t="s">
        <v>130</v>
      </c>
      <c r="B185" s="37">
        <v>90</v>
      </c>
      <c r="C185" s="37">
        <v>90</v>
      </c>
      <c r="D185" s="37">
        <v>90</v>
      </c>
      <c r="E185" s="21"/>
    </row>
    <row r="186" spans="1:5" ht="23.25" x14ac:dyDescent="0.35">
      <c r="A186" s="2" t="s">
        <v>30</v>
      </c>
      <c r="B186" s="37">
        <v>13</v>
      </c>
      <c r="C186" s="37">
        <v>13</v>
      </c>
      <c r="D186" s="37">
        <v>13</v>
      </c>
      <c r="E186" s="21"/>
    </row>
    <row r="187" spans="1:5" ht="23.25" x14ac:dyDescent="0.35">
      <c r="A187" s="2" t="s">
        <v>3</v>
      </c>
      <c r="B187" s="37">
        <v>126</v>
      </c>
      <c r="C187" s="37">
        <v>126</v>
      </c>
      <c r="D187" s="37">
        <v>126</v>
      </c>
      <c r="E187" s="21"/>
    </row>
    <row r="188" spans="1:5" ht="23.25" x14ac:dyDescent="0.35">
      <c r="A188" s="2" t="s">
        <v>4</v>
      </c>
      <c r="B188" s="37">
        <v>7</v>
      </c>
      <c r="C188" s="37">
        <v>7</v>
      </c>
      <c r="D188" s="37">
        <v>7</v>
      </c>
      <c r="E188" s="21"/>
    </row>
    <row r="189" spans="1:5" ht="23.25" x14ac:dyDescent="0.35">
      <c r="A189" s="2" t="s">
        <v>5</v>
      </c>
      <c r="B189" s="37">
        <v>27</v>
      </c>
      <c r="C189" s="37">
        <v>27</v>
      </c>
      <c r="D189" s="37">
        <v>27</v>
      </c>
      <c r="E189" s="21"/>
    </row>
    <row r="190" spans="1:5" ht="23.25" x14ac:dyDescent="0.35">
      <c r="A190" s="2" t="s">
        <v>6</v>
      </c>
      <c r="B190" s="43">
        <v>9</v>
      </c>
      <c r="C190" s="43">
        <v>9</v>
      </c>
      <c r="D190" s="43">
        <v>9</v>
      </c>
      <c r="E190" s="21"/>
    </row>
    <row r="191" spans="1:5" ht="23.25" x14ac:dyDescent="0.35">
      <c r="A191" s="2" t="s">
        <v>31</v>
      </c>
      <c r="B191" s="43">
        <v>43</v>
      </c>
      <c r="C191" s="43">
        <v>43</v>
      </c>
      <c r="D191" s="43">
        <v>43</v>
      </c>
      <c r="E191" s="21"/>
    </row>
    <row r="192" spans="1:5" ht="23.25" x14ac:dyDescent="0.35">
      <c r="A192" s="31" t="s">
        <v>59</v>
      </c>
      <c r="B192" s="43">
        <v>2718</v>
      </c>
      <c r="C192" s="43">
        <v>2718</v>
      </c>
      <c r="D192" s="43">
        <v>2718</v>
      </c>
      <c r="E192" s="21"/>
    </row>
    <row r="193" spans="1:5" ht="23.25" x14ac:dyDescent="0.35">
      <c r="A193" s="31" t="s">
        <v>16</v>
      </c>
      <c r="B193" s="43">
        <v>2947</v>
      </c>
      <c r="C193" s="43">
        <v>2947</v>
      </c>
      <c r="D193" s="43">
        <v>2947</v>
      </c>
      <c r="E193" s="21"/>
    </row>
    <row r="194" spans="1:5" ht="23.25" x14ac:dyDescent="0.35">
      <c r="A194" s="6" t="s">
        <v>103</v>
      </c>
      <c r="B194" s="44">
        <v>6880</v>
      </c>
      <c r="C194" s="44">
        <v>6880</v>
      </c>
      <c r="D194" s="44">
        <v>6880</v>
      </c>
      <c r="E194" s="21"/>
    </row>
    <row r="195" spans="1:5" ht="23.25" x14ac:dyDescent="0.35">
      <c r="A195" s="33" t="s">
        <v>129</v>
      </c>
      <c r="B195" s="43">
        <f>SUM(B166:B180)</f>
        <v>34051</v>
      </c>
      <c r="C195" s="43">
        <f>SUM(C166:C180)</f>
        <v>34051</v>
      </c>
      <c r="D195" s="43">
        <f>SUM(D166:D180)</f>
        <v>34051</v>
      </c>
      <c r="E195" s="21"/>
    </row>
    <row r="196" spans="1:5" ht="23.25" x14ac:dyDescent="0.35">
      <c r="A196" s="2" t="s">
        <v>59</v>
      </c>
      <c r="B196" s="43">
        <v>255</v>
      </c>
      <c r="C196" s="43">
        <v>255</v>
      </c>
      <c r="D196" s="43">
        <v>255</v>
      </c>
      <c r="E196" s="21"/>
    </row>
    <row r="197" spans="1:5" ht="23.25" x14ac:dyDescent="0.35">
      <c r="A197" s="2" t="s">
        <v>137</v>
      </c>
      <c r="B197" s="43">
        <v>1000</v>
      </c>
      <c r="C197" s="43">
        <v>1000</v>
      </c>
      <c r="D197" s="43">
        <v>1000</v>
      </c>
      <c r="E197" s="21"/>
    </row>
    <row r="198" spans="1:5" ht="23.25" x14ac:dyDescent="0.35">
      <c r="A198" s="3" t="s">
        <v>133</v>
      </c>
      <c r="B198" s="44">
        <v>1255</v>
      </c>
      <c r="C198" s="44">
        <v>1255</v>
      </c>
      <c r="D198" s="44">
        <v>1255</v>
      </c>
      <c r="E198" s="21"/>
    </row>
    <row r="199" spans="1:5" ht="23.25" x14ac:dyDescent="0.35">
      <c r="A199" s="33" t="s">
        <v>142</v>
      </c>
      <c r="B199" s="44"/>
      <c r="C199" s="44"/>
      <c r="D199" s="44"/>
      <c r="E199" s="21"/>
    </row>
    <row r="200" spans="1:5" ht="23.25" x14ac:dyDescent="0.35">
      <c r="A200" s="3" t="s">
        <v>132</v>
      </c>
      <c r="B200" s="44">
        <v>2321</v>
      </c>
      <c r="C200" s="44">
        <v>2321</v>
      </c>
      <c r="D200" s="44">
        <v>2321</v>
      </c>
      <c r="E200" s="21"/>
    </row>
    <row r="201" spans="1:5" ht="23.25" x14ac:dyDescent="0.35">
      <c r="A201" s="32" t="s">
        <v>172</v>
      </c>
      <c r="B201" s="7">
        <f>B200+B198+B182+B194</f>
        <v>56707</v>
      </c>
      <c r="C201" s="7">
        <f>C200+C198+C182+C194</f>
        <v>56707</v>
      </c>
      <c r="D201" s="7">
        <f>D200+D198+D182+D194</f>
        <v>56707</v>
      </c>
      <c r="E201" s="21"/>
    </row>
    <row r="202" spans="1:5" ht="23.25" x14ac:dyDescent="0.35">
      <c r="A202" s="3"/>
      <c r="B202" s="9"/>
      <c r="C202" s="9"/>
      <c r="D202" s="9"/>
      <c r="E202" s="21"/>
    </row>
    <row r="203" spans="1:5" ht="23.25" x14ac:dyDescent="0.35">
      <c r="A203" s="28" t="s">
        <v>68</v>
      </c>
      <c r="B203" s="13"/>
      <c r="C203" s="13"/>
      <c r="D203" s="13"/>
      <c r="E203" s="21"/>
    </row>
    <row r="204" spans="1:5" ht="23.25" x14ac:dyDescent="0.35">
      <c r="A204" s="38" t="s">
        <v>50</v>
      </c>
      <c r="B204" s="2" t="s">
        <v>102</v>
      </c>
      <c r="C204" s="2" t="s">
        <v>102</v>
      </c>
      <c r="D204" s="2" t="s">
        <v>102</v>
      </c>
      <c r="E204" s="21"/>
    </row>
    <row r="205" spans="1:5" ht="23.25" x14ac:dyDescent="0.35">
      <c r="A205" s="2" t="s">
        <v>131</v>
      </c>
      <c r="B205" s="8">
        <v>37800</v>
      </c>
      <c r="C205" s="8">
        <v>37800</v>
      </c>
      <c r="D205" s="8">
        <v>37800</v>
      </c>
      <c r="E205" s="21"/>
    </row>
    <row r="206" spans="1:5" ht="23.25" x14ac:dyDescent="0.35">
      <c r="A206" s="2" t="s">
        <v>43</v>
      </c>
      <c r="B206" s="2">
        <v>1200</v>
      </c>
      <c r="C206" s="2">
        <v>1200</v>
      </c>
      <c r="D206" s="2">
        <v>1200</v>
      </c>
      <c r="E206" s="21"/>
    </row>
    <row r="207" spans="1:5" ht="23.25" x14ac:dyDescent="0.35">
      <c r="A207" s="2" t="s">
        <v>161</v>
      </c>
      <c r="B207" s="2">
        <v>1000</v>
      </c>
      <c r="C207" s="2">
        <v>1000</v>
      </c>
      <c r="D207" s="2">
        <v>1000</v>
      </c>
      <c r="E207" s="21"/>
    </row>
    <row r="208" spans="1:5" ht="23.25" x14ac:dyDescent="0.35">
      <c r="A208" s="2" t="s">
        <v>209</v>
      </c>
      <c r="B208" s="2">
        <v>0</v>
      </c>
      <c r="C208" s="2">
        <v>0</v>
      </c>
      <c r="D208" s="2">
        <v>0</v>
      </c>
      <c r="E208" s="21"/>
    </row>
    <row r="209" spans="1:7" ht="23.25" x14ac:dyDescent="0.35">
      <c r="A209" s="2" t="s">
        <v>30</v>
      </c>
      <c r="B209" s="2">
        <v>0</v>
      </c>
      <c r="C209" s="2">
        <v>0</v>
      </c>
      <c r="D209" s="2">
        <v>0</v>
      </c>
      <c r="E209" s="21"/>
    </row>
    <row r="210" spans="1:7" ht="23.25" x14ac:dyDescent="0.35">
      <c r="A210" s="2" t="s">
        <v>3</v>
      </c>
      <c r="B210" s="2">
        <v>0</v>
      </c>
      <c r="C210" s="2">
        <v>0</v>
      </c>
      <c r="D210" s="2">
        <v>0</v>
      </c>
      <c r="E210" s="21"/>
    </row>
    <row r="211" spans="1:7" ht="23.25" x14ac:dyDescent="0.35">
      <c r="A211" s="2" t="s">
        <v>4</v>
      </c>
      <c r="B211" s="2">
        <v>320</v>
      </c>
      <c r="C211" s="2">
        <v>320</v>
      </c>
      <c r="D211" s="2">
        <v>320</v>
      </c>
      <c r="E211" s="21"/>
    </row>
    <row r="212" spans="1:7" ht="23.25" x14ac:dyDescent="0.35">
      <c r="A212" s="2" t="s">
        <v>5</v>
      </c>
      <c r="B212" s="2">
        <v>1200</v>
      </c>
      <c r="C212" s="2">
        <v>1200</v>
      </c>
      <c r="D212" s="2">
        <v>1200</v>
      </c>
      <c r="E212" s="21"/>
    </row>
    <row r="213" spans="1:7" ht="23.25" x14ac:dyDescent="0.35">
      <c r="A213" s="2" t="s">
        <v>6</v>
      </c>
      <c r="B213" s="2">
        <v>0</v>
      </c>
      <c r="C213" s="2">
        <v>0</v>
      </c>
      <c r="D213" s="2">
        <v>0</v>
      </c>
      <c r="E213" s="21"/>
    </row>
    <row r="214" spans="1:7" ht="23.25" x14ac:dyDescent="0.35">
      <c r="A214" s="2" t="s">
        <v>31</v>
      </c>
      <c r="B214" s="2">
        <v>1802</v>
      </c>
      <c r="C214" s="2">
        <v>1802</v>
      </c>
      <c r="D214" s="2">
        <v>1802</v>
      </c>
      <c r="E214" s="21"/>
    </row>
    <row r="215" spans="1:7" ht="23.25" x14ac:dyDescent="0.35">
      <c r="A215" s="2" t="s">
        <v>207</v>
      </c>
      <c r="B215" s="2">
        <v>0</v>
      </c>
      <c r="C215" s="2">
        <v>0</v>
      </c>
      <c r="D215" s="2">
        <v>0</v>
      </c>
      <c r="E215" s="21"/>
    </row>
    <row r="216" spans="1:7" ht="23.25" x14ac:dyDescent="0.35">
      <c r="A216" s="2" t="s">
        <v>82</v>
      </c>
      <c r="B216" s="2">
        <v>0</v>
      </c>
      <c r="C216" s="2">
        <v>0</v>
      </c>
      <c r="D216" s="2">
        <v>0</v>
      </c>
      <c r="E216" s="21"/>
    </row>
    <row r="217" spans="1:7" ht="23.25" x14ac:dyDescent="0.35">
      <c r="A217" s="2" t="s">
        <v>56</v>
      </c>
      <c r="B217" s="2">
        <v>0</v>
      </c>
      <c r="C217" s="2">
        <v>0</v>
      </c>
      <c r="D217" s="2">
        <v>0</v>
      </c>
      <c r="E217" s="21"/>
    </row>
    <row r="218" spans="1:7" ht="23.25" x14ac:dyDescent="0.35">
      <c r="A218" s="2" t="s">
        <v>159</v>
      </c>
      <c r="B218" s="2">
        <v>0</v>
      </c>
      <c r="C218" s="2">
        <v>0</v>
      </c>
      <c r="D218" s="2">
        <v>0</v>
      </c>
      <c r="E218" s="21"/>
    </row>
    <row r="219" spans="1:7" ht="23.25" x14ac:dyDescent="0.35">
      <c r="A219" s="2" t="s">
        <v>158</v>
      </c>
      <c r="B219" s="2">
        <v>0</v>
      </c>
      <c r="C219" s="2">
        <v>0</v>
      </c>
      <c r="D219" s="2">
        <v>0</v>
      </c>
      <c r="E219" s="21"/>
    </row>
    <row r="220" spans="1:7" ht="23.25" x14ac:dyDescent="0.35">
      <c r="A220" s="2" t="s">
        <v>157</v>
      </c>
      <c r="B220" s="2">
        <v>0</v>
      </c>
      <c r="C220" s="2">
        <v>0</v>
      </c>
      <c r="D220" s="2">
        <v>0</v>
      </c>
      <c r="E220" s="21"/>
    </row>
    <row r="221" spans="1:7" ht="23.25" x14ac:dyDescent="0.35">
      <c r="A221" s="2" t="s">
        <v>156</v>
      </c>
      <c r="B221" s="2">
        <v>0</v>
      </c>
      <c r="C221" s="2">
        <v>0</v>
      </c>
      <c r="D221" s="2">
        <v>0</v>
      </c>
      <c r="E221" s="21"/>
    </row>
    <row r="222" spans="1:7" ht="23.25" x14ac:dyDescent="0.35">
      <c r="A222" s="3" t="s">
        <v>111</v>
      </c>
      <c r="B222" s="9">
        <f>SUM(B205:B221)</f>
        <v>43322</v>
      </c>
      <c r="C222" s="9">
        <f>SUM(C205:C221)</f>
        <v>43322</v>
      </c>
      <c r="D222" s="9">
        <f>SUM(D205:D221)</f>
        <v>43322</v>
      </c>
      <c r="E222" s="21"/>
      <c r="F222" s="24"/>
      <c r="G222" s="24"/>
    </row>
    <row r="223" spans="1:7" ht="23.25" x14ac:dyDescent="0.35">
      <c r="A223" s="33" t="s">
        <v>67</v>
      </c>
      <c r="B223" s="8"/>
      <c r="C223" s="8"/>
      <c r="D223" s="8"/>
      <c r="E223" s="21"/>
      <c r="F223" s="24"/>
      <c r="G223" s="24"/>
    </row>
    <row r="224" spans="1:7" ht="23.25" x14ac:dyDescent="0.35">
      <c r="A224" s="31" t="s">
        <v>208</v>
      </c>
      <c r="B224" s="8">
        <v>4000</v>
      </c>
      <c r="C224" s="8">
        <v>4000</v>
      </c>
      <c r="D224" s="8">
        <v>4000</v>
      </c>
      <c r="E224" s="21"/>
      <c r="F224" s="24"/>
      <c r="G224" s="24"/>
    </row>
    <row r="225" spans="1:7" ht="23.25" x14ac:dyDescent="0.35">
      <c r="A225" s="31" t="s">
        <v>153</v>
      </c>
      <c r="B225" s="8">
        <v>560</v>
      </c>
      <c r="C225" s="8">
        <v>560</v>
      </c>
      <c r="D225" s="8">
        <v>560</v>
      </c>
      <c r="E225" s="21"/>
      <c r="F225" s="24"/>
      <c r="G225" s="24"/>
    </row>
    <row r="226" spans="1:7" ht="23.25" x14ac:dyDescent="0.35">
      <c r="A226" s="31" t="s">
        <v>152</v>
      </c>
      <c r="B226" s="8">
        <v>5600</v>
      </c>
      <c r="C226" s="8">
        <v>5600</v>
      </c>
      <c r="D226" s="8">
        <v>5600</v>
      </c>
      <c r="E226" s="21"/>
      <c r="F226" s="24"/>
      <c r="G226" s="24"/>
    </row>
    <row r="227" spans="1:7" ht="23.25" x14ac:dyDescent="0.35">
      <c r="A227" s="31" t="s">
        <v>151</v>
      </c>
      <c r="B227" s="8">
        <v>400</v>
      </c>
      <c r="C227" s="8">
        <v>400</v>
      </c>
      <c r="D227" s="8">
        <v>400</v>
      </c>
      <c r="E227" s="21"/>
      <c r="F227" s="24"/>
      <c r="G227" s="24"/>
    </row>
    <row r="228" spans="1:7" ht="23.25" x14ac:dyDescent="0.35">
      <c r="A228" s="31" t="s">
        <v>148</v>
      </c>
      <c r="B228" s="2">
        <v>940</v>
      </c>
      <c r="C228" s="2">
        <v>940</v>
      </c>
      <c r="D228" s="2">
        <v>940</v>
      </c>
      <c r="E228" s="21"/>
    </row>
    <row r="229" spans="1:7" ht="23.25" x14ac:dyDescent="0.35">
      <c r="A229" s="2" t="s">
        <v>9</v>
      </c>
      <c r="B229" s="2">
        <v>0</v>
      </c>
      <c r="C229" s="2">
        <v>0</v>
      </c>
      <c r="D229" s="2">
        <v>0</v>
      </c>
      <c r="E229" s="21"/>
    </row>
    <row r="230" spans="1:7" ht="23.25" x14ac:dyDescent="0.35">
      <c r="A230" s="2" t="s">
        <v>10</v>
      </c>
      <c r="B230" s="2">
        <v>500</v>
      </c>
      <c r="C230" s="2">
        <v>500</v>
      </c>
      <c r="D230" s="2">
        <v>500</v>
      </c>
      <c r="E230" s="21"/>
    </row>
    <row r="231" spans="1:7" ht="23.25" x14ac:dyDescent="0.35">
      <c r="A231" s="2" t="s">
        <v>112</v>
      </c>
      <c r="B231" s="2">
        <v>0</v>
      </c>
      <c r="C231" s="2">
        <v>0</v>
      </c>
      <c r="D231" s="2">
        <v>0</v>
      </c>
      <c r="E231" s="21"/>
    </row>
    <row r="232" spans="1:7" ht="23.25" x14ac:dyDescent="0.35">
      <c r="A232" s="2" t="s">
        <v>41</v>
      </c>
      <c r="B232" s="2">
        <v>500</v>
      </c>
      <c r="C232" s="2">
        <v>500</v>
      </c>
      <c r="D232" s="2">
        <v>500</v>
      </c>
      <c r="E232" s="21"/>
    </row>
    <row r="233" spans="1:7" ht="23.25" x14ac:dyDescent="0.35">
      <c r="A233" s="2" t="s">
        <v>14</v>
      </c>
      <c r="B233" s="2">
        <v>0</v>
      </c>
      <c r="C233" s="2">
        <v>0</v>
      </c>
      <c r="D233" s="2">
        <v>0</v>
      </c>
      <c r="E233" s="21"/>
    </row>
    <row r="234" spans="1:7" ht="23.25" x14ac:dyDescent="0.35">
      <c r="A234" s="2" t="s">
        <v>36</v>
      </c>
      <c r="B234" s="2">
        <v>0</v>
      </c>
      <c r="C234" s="2">
        <v>0</v>
      </c>
      <c r="D234" s="2">
        <v>0</v>
      </c>
      <c r="E234" s="21"/>
    </row>
    <row r="235" spans="1:7" ht="23.25" x14ac:dyDescent="0.35">
      <c r="A235" s="2" t="s">
        <v>32</v>
      </c>
      <c r="B235" s="2">
        <v>0</v>
      </c>
      <c r="C235" s="2">
        <v>0</v>
      </c>
      <c r="D235" s="2">
        <v>0</v>
      </c>
      <c r="E235" s="21"/>
    </row>
    <row r="236" spans="1:7" ht="23.25" x14ac:dyDescent="0.35">
      <c r="A236" s="2" t="s">
        <v>155</v>
      </c>
      <c r="B236" s="2">
        <v>75000</v>
      </c>
      <c r="C236" s="2">
        <v>75000</v>
      </c>
      <c r="D236" s="2">
        <v>75000</v>
      </c>
      <c r="E236" s="21"/>
    </row>
    <row r="237" spans="1:7" ht="23.25" x14ac:dyDescent="0.35">
      <c r="A237" s="2" t="s">
        <v>16</v>
      </c>
      <c r="B237" s="2">
        <f>3436</f>
        <v>3436</v>
      </c>
      <c r="C237" s="2">
        <f>3436</f>
        <v>3436</v>
      </c>
      <c r="D237" s="2">
        <f>3436</f>
        <v>3436</v>
      </c>
      <c r="E237" s="21"/>
    </row>
    <row r="238" spans="1:7" ht="23.25" x14ac:dyDescent="0.35">
      <c r="A238" s="2" t="s">
        <v>154</v>
      </c>
      <c r="B238" s="2">
        <v>0</v>
      </c>
      <c r="C238" s="2">
        <v>0</v>
      </c>
      <c r="D238" s="2">
        <v>0</v>
      </c>
      <c r="E238" s="21"/>
    </row>
    <row r="239" spans="1:7" ht="23.25" x14ac:dyDescent="0.35">
      <c r="A239" s="2" t="s">
        <v>19</v>
      </c>
      <c r="B239" s="2">
        <v>0</v>
      </c>
      <c r="C239" s="2">
        <v>0</v>
      </c>
      <c r="D239" s="2">
        <v>0</v>
      </c>
      <c r="E239" s="21"/>
    </row>
    <row r="240" spans="1:7" ht="23.25" x14ac:dyDescent="0.35">
      <c r="A240" s="2" t="s">
        <v>22</v>
      </c>
      <c r="B240" s="2">
        <v>0</v>
      </c>
      <c r="C240" s="2">
        <v>0</v>
      </c>
      <c r="D240" s="2">
        <v>0</v>
      </c>
      <c r="E240" s="21"/>
    </row>
    <row r="241" spans="1:5" ht="23.25" x14ac:dyDescent="0.35">
      <c r="A241" s="2" t="s">
        <v>113</v>
      </c>
      <c r="B241" s="2">
        <v>0</v>
      </c>
      <c r="C241" s="2">
        <v>0</v>
      </c>
      <c r="D241" s="2">
        <v>0</v>
      </c>
      <c r="E241" s="21"/>
    </row>
    <row r="242" spans="1:5" ht="23.25" x14ac:dyDescent="0.35">
      <c r="A242" s="2" t="s">
        <v>97</v>
      </c>
      <c r="B242" s="2">
        <v>10000</v>
      </c>
      <c r="C242" s="2">
        <v>10000</v>
      </c>
      <c r="D242" s="2">
        <v>10000</v>
      </c>
      <c r="E242" s="21"/>
    </row>
    <row r="243" spans="1:5" ht="23.25" x14ac:dyDescent="0.35">
      <c r="A243" s="2" t="s">
        <v>25</v>
      </c>
      <c r="B243" s="2">
        <v>1800</v>
      </c>
      <c r="C243" s="2">
        <v>1800</v>
      </c>
      <c r="D243" s="2">
        <v>1800</v>
      </c>
      <c r="E243" s="21"/>
    </row>
    <row r="244" spans="1:5" ht="23.25" x14ac:dyDescent="0.35">
      <c r="A244" s="2" t="s">
        <v>35</v>
      </c>
      <c r="B244" s="2">
        <v>1300</v>
      </c>
      <c r="C244" s="2">
        <v>1300</v>
      </c>
      <c r="D244" s="2">
        <v>1300</v>
      </c>
      <c r="E244" s="21"/>
    </row>
    <row r="245" spans="1:5" ht="23.25" x14ac:dyDescent="0.35">
      <c r="A245" s="2" t="s">
        <v>40</v>
      </c>
      <c r="B245" s="2">
        <v>0</v>
      </c>
      <c r="C245" s="2">
        <v>0</v>
      </c>
      <c r="D245" s="2">
        <v>0</v>
      </c>
      <c r="E245" s="21"/>
    </row>
    <row r="246" spans="1:5" ht="23.25" x14ac:dyDescent="0.35">
      <c r="A246" s="2" t="s">
        <v>42</v>
      </c>
      <c r="B246" s="2">
        <v>1000</v>
      </c>
      <c r="C246" s="2">
        <v>1000</v>
      </c>
      <c r="D246" s="2">
        <v>1000</v>
      </c>
      <c r="E246" s="21"/>
    </row>
    <row r="247" spans="1:5" ht="23.25" x14ac:dyDescent="0.35">
      <c r="A247" s="3" t="s">
        <v>136</v>
      </c>
      <c r="B247" s="9">
        <f>SUM(B224:B246)</f>
        <v>105036</v>
      </c>
      <c r="C247" s="9">
        <f>SUM(C224:C246)</f>
        <v>105036</v>
      </c>
      <c r="D247" s="9">
        <f>SUM(D224:D246)</f>
        <v>105036</v>
      </c>
      <c r="E247" s="21"/>
    </row>
    <row r="248" spans="1:5" ht="23.25" x14ac:dyDescent="0.35">
      <c r="A248" s="33" t="s">
        <v>95</v>
      </c>
      <c r="B248" s="8"/>
      <c r="C248" s="8"/>
      <c r="D248" s="8"/>
      <c r="E248" s="21"/>
    </row>
    <row r="249" spans="1:5" ht="23.25" x14ac:dyDescent="0.35">
      <c r="A249" s="31" t="s">
        <v>180</v>
      </c>
      <c r="B249" s="2">
        <v>100</v>
      </c>
      <c r="C249" s="2">
        <v>100</v>
      </c>
      <c r="D249" s="2">
        <v>100</v>
      </c>
      <c r="E249" s="21"/>
    </row>
    <row r="250" spans="1:5" ht="23.25" x14ac:dyDescent="0.35">
      <c r="A250" s="31" t="s">
        <v>201</v>
      </c>
      <c r="B250" s="2">
        <v>3067</v>
      </c>
      <c r="C250" s="2">
        <v>3067</v>
      </c>
      <c r="D250" s="2">
        <v>3067</v>
      </c>
      <c r="E250" s="21"/>
    </row>
    <row r="251" spans="1:5" ht="23.25" x14ac:dyDescent="0.35">
      <c r="A251" s="6" t="s">
        <v>134</v>
      </c>
      <c r="B251" s="3">
        <v>3167</v>
      </c>
      <c r="C251" s="3">
        <v>3167</v>
      </c>
      <c r="D251" s="3">
        <v>3167</v>
      </c>
      <c r="E251" s="21"/>
    </row>
    <row r="252" spans="1:5" ht="23.25" x14ac:dyDescent="0.35">
      <c r="A252" s="33" t="s">
        <v>115</v>
      </c>
      <c r="B252" s="2"/>
      <c r="C252" s="2"/>
      <c r="D252" s="2"/>
      <c r="E252" s="21"/>
    </row>
    <row r="253" spans="1:5" ht="23.25" x14ac:dyDescent="0.35">
      <c r="A253" s="31" t="s">
        <v>16</v>
      </c>
      <c r="B253" s="2">
        <v>10</v>
      </c>
      <c r="C253" s="2">
        <v>10</v>
      </c>
      <c r="D253" s="2">
        <v>10</v>
      </c>
      <c r="E253" s="21"/>
    </row>
    <row r="254" spans="1:5" ht="23.25" x14ac:dyDescent="0.35">
      <c r="A254" s="6" t="s">
        <v>135</v>
      </c>
      <c r="B254" s="3">
        <v>10</v>
      </c>
      <c r="C254" s="3">
        <v>10</v>
      </c>
      <c r="D254" s="3">
        <v>10</v>
      </c>
      <c r="E254" s="21"/>
    </row>
    <row r="255" spans="1:5" ht="23.25" x14ac:dyDescent="0.35">
      <c r="A255" s="32" t="s">
        <v>173</v>
      </c>
      <c r="B255" s="7">
        <f>B222+B247+B251+B254</f>
        <v>151535</v>
      </c>
      <c r="C255" s="7">
        <f>C222+C247+C251+C254</f>
        <v>151535</v>
      </c>
      <c r="D255" s="7">
        <f>D222+D247+D251+D254</f>
        <v>151535</v>
      </c>
      <c r="E255" s="21"/>
    </row>
    <row r="256" spans="1:5" ht="23.25" x14ac:dyDescent="0.35">
      <c r="A256" s="3"/>
      <c r="B256" s="9"/>
      <c r="C256" s="9"/>
      <c r="D256" s="9"/>
      <c r="E256" s="21"/>
    </row>
    <row r="257" spans="1:5" ht="23.25" x14ac:dyDescent="0.35">
      <c r="A257" s="28" t="s">
        <v>119</v>
      </c>
      <c r="B257" s="13"/>
      <c r="C257" s="13"/>
      <c r="D257" s="13"/>
      <c r="E257" s="21"/>
    </row>
    <row r="258" spans="1:5" ht="23.25" x14ac:dyDescent="0.35">
      <c r="A258" s="38" t="s">
        <v>48</v>
      </c>
      <c r="B258" s="2"/>
      <c r="C258" s="2"/>
      <c r="D258" s="2"/>
      <c r="E258" s="21"/>
    </row>
    <row r="259" spans="1:5" ht="23.25" x14ac:dyDescent="0.35">
      <c r="A259" s="31" t="s">
        <v>69</v>
      </c>
      <c r="B259" s="2">
        <v>26341</v>
      </c>
      <c r="C259" s="2">
        <v>26341</v>
      </c>
      <c r="D259" s="2">
        <v>26341</v>
      </c>
      <c r="E259" s="21"/>
    </row>
    <row r="260" spans="1:5" ht="23.25" x14ac:dyDescent="0.35">
      <c r="A260" s="31" t="s">
        <v>70</v>
      </c>
      <c r="B260" s="2">
        <v>0</v>
      </c>
      <c r="C260" s="2">
        <v>0</v>
      </c>
      <c r="D260" s="2">
        <v>0</v>
      </c>
      <c r="E260" s="21"/>
    </row>
    <row r="261" spans="1:5" ht="23.25" x14ac:dyDescent="0.35">
      <c r="A261" s="31" t="s">
        <v>147</v>
      </c>
      <c r="B261" s="2">
        <v>0</v>
      </c>
      <c r="C261" s="2">
        <v>0</v>
      </c>
      <c r="D261" s="2">
        <v>0</v>
      </c>
      <c r="E261" s="21"/>
    </row>
    <row r="262" spans="1:5" ht="23.25" x14ac:dyDescent="0.35">
      <c r="A262" s="31" t="s">
        <v>146</v>
      </c>
      <c r="B262" s="2">
        <v>0</v>
      </c>
      <c r="C262" s="2">
        <v>0</v>
      </c>
      <c r="D262" s="2">
        <v>0</v>
      </c>
      <c r="E262" s="21"/>
    </row>
    <row r="263" spans="1:5" ht="23.25" x14ac:dyDescent="0.35">
      <c r="A263" s="31" t="s">
        <v>71</v>
      </c>
      <c r="B263" s="2">
        <v>2634</v>
      </c>
      <c r="C263" s="2">
        <v>2634</v>
      </c>
      <c r="D263" s="2">
        <v>2634</v>
      </c>
      <c r="E263" s="21"/>
    </row>
    <row r="264" spans="1:5" ht="23.25" x14ac:dyDescent="0.35">
      <c r="A264" s="31" t="s">
        <v>72</v>
      </c>
      <c r="B264" s="2">
        <v>368</v>
      </c>
      <c r="C264" s="2">
        <v>368</v>
      </c>
      <c r="D264" s="2">
        <v>368</v>
      </c>
      <c r="E264" s="21"/>
    </row>
    <row r="265" spans="1:5" ht="23.25" x14ac:dyDescent="0.35">
      <c r="A265" s="31" t="s">
        <v>73</v>
      </c>
      <c r="B265" s="2">
        <v>3687</v>
      </c>
      <c r="C265" s="2">
        <v>3687</v>
      </c>
      <c r="D265" s="2">
        <v>3687</v>
      </c>
      <c r="E265" s="21"/>
    </row>
    <row r="266" spans="1:5" ht="23.25" x14ac:dyDescent="0.35">
      <c r="A266" s="31" t="s">
        <v>74</v>
      </c>
      <c r="B266" s="2">
        <v>210</v>
      </c>
      <c r="C266" s="2">
        <v>210</v>
      </c>
      <c r="D266" s="2">
        <v>210</v>
      </c>
      <c r="E266" s="21"/>
    </row>
    <row r="267" spans="1:5" ht="23.25" x14ac:dyDescent="0.35">
      <c r="A267" s="31" t="s">
        <v>75</v>
      </c>
      <c r="B267" s="2">
        <v>790</v>
      </c>
      <c r="C267" s="2">
        <v>790</v>
      </c>
      <c r="D267" s="2">
        <v>790</v>
      </c>
      <c r="E267" s="21"/>
    </row>
    <row r="268" spans="1:5" ht="23.25" x14ac:dyDescent="0.35">
      <c r="A268" s="31" t="s">
        <v>76</v>
      </c>
      <c r="B268" s="2">
        <v>0</v>
      </c>
      <c r="C268" s="2">
        <v>0</v>
      </c>
      <c r="D268" s="2">
        <v>0</v>
      </c>
      <c r="E268" s="21"/>
    </row>
    <row r="269" spans="1:5" ht="23.25" x14ac:dyDescent="0.35">
      <c r="A269" s="31" t="s">
        <v>77</v>
      </c>
      <c r="B269" s="2">
        <v>1517</v>
      </c>
      <c r="C269" s="2">
        <v>1517</v>
      </c>
      <c r="D269" s="2">
        <v>1517</v>
      </c>
      <c r="E269" s="21"/>
    </row>
    <row r="270" spans="1:5" ht="18.75" x14ac:dyDescent="0.3">
      <c r="A270" s="31" t="s">
        <v>9</v>
      </c>
      <c r="B270" s="2">
        <v>1577</v>
      </c>
      <c r="C270" s="2">
        <v>1577</v>
      </c>
      <c r="D270" s="2">
        <v>1577</v>
      </c>
      <c r="E270" s="15"/>
    </row>
    <row r="271" spans="1:5" ht="23.25" x14ac:dyDescent="0.35">
      <c r="A271" s="31" t="s">
        <v>93</v>
      </c>
      <c r="B271" s="2">
        <v>300</v>
      </c>
      <c r="C271" s="2">
        <v>300</v>
      </c>
      <c r="D271" s="2">
        <v>300</v>
      </c>
      <c r="E271" s="21"/>
    </row>
    <row r="272" spans="1:5" ht="23.25" x14ac:dyDescent="0.35">
      <c r="A272" s="6" t="s">
        <v>111</v>
      </c>
      <c r="B272" s="3">
        <f>SUM(B259:B271)</f>
        <v>37424</v>
      </c>
      <c r="C272" s="3">
        <f>SUM(C259:C271)</f>
        <v>37424</v>
      </c>
      <c r="D272" s="3">
        <f>SUM(D259:D271)</f>
        <v>37424</v>
      </c>
      <c r="E272" s="21"/>
    </row>
    <row r="273" spans="1:7" ht="23.25" x14ac:dyDescent="0.35">
      <c r="A273" s="38" t="s">
        <v>78</v>
      </c>
      <c r="B273" s="2"/>
      <c r="C273" s="2"/>
      <c r="D273" s="2"/>
      <c r="E273" s="21"/>
      <c r="F273" s="24"/>
      <c r="G273" s="24"/>
    </row>
    <row r="274" spans="1:7" ht="23.25" x14ac:dyDescent="0.35">
      <c r="A274" s="31" t="s">
        <v>150</v>
      </c>
      <c r="B274" s="2">
        <v>0</v>
      </c>
      <c r="C274" s="2">
        <v>0</v>
      </c>
      <c r="D274" s="2">
        <v>0</v>
      </c>
      <c r="E274" s="21"/>
    </row>
    <row r="275" spans="1:7" ht="23.25" x14ac:dyDescent="0.35">
      <c r="A275" s="31" t="s">
        <v>149</v>
      </c>
      <c r="B275" s="2">
        <v>600</v>
      </c>
      <c r="C275" s="2">
        <v>600</v>
      </c>
      <c r="D275" s="2">
        <v>600</v>
      </c>
      <c r="E275" s="21"/>
    </row>
    <row r="276" spans="1:7" ht="23.25" x14ac:dyDescent="0.35">
      <c r="A276" s="31" t="s">
        <v>207</v>
      </c>
      <c r="B276" s="2">
        <v>600</v>
      </c>
      <c r="C276" s="2">
        <v>600</v>
      </c>
      <c r="D276" s="2">
        <v>600</v>
      </c>
      <c r="E276" s="21"/>
    </row>
    <row r="277" spans="1:7" ht="23.25" x14ac:dyDescent="0.35">
      <c r="A277" s="2" t="s">
        <v>9</v>
      </c>
      <c r="B277" s="2">
        <v>0</v>
      </c>
      <c r="C277" s="2">
        <v>0</v>
      </c>
      <c r="D277" s="2">
        <v>0</v>
      </c>
      <c r="E277" s="21"/>
    </row>
    <row r="278" spans="1:7" ht="23.25" x14ac:dyDescent="0.35">
      <c r="A278" s="2" t="s">
        <v>16</v>
      </c>
      <c r="B278" s="2">
        <v>1030</v>
      </c>
      <c r="C278" s="2">
        <v>1030</v>
      </c>
      <c r="D278" s="2">
        <v>1030</v>
      </c>
      <c r="E278" s="21"/>
    </row>
    <row r="279" spans="1:7" ht="23.25" x14ac:dyDescent="0.35">
      <c r="A279" s="2" t="s">
        <v>90</v>
      </c>
      <c r="B279" s="2">
        <v>300</v>
      </c>
      <c r="C279" s="2">
        <v>300</v>
      </c>
      <c r="D279" s="2">
        <v>300</v>
      </c>
      <c r="E279" s="21"/>
    </row>
    <row r="280" spans="1:7" ht="23.25" x14ac:dyDescent="0.35">
      <c r="A280" s="2" t="s">
        <v>91</v>
      </c>
      <c r="B280" s="2">
        <v>1391</v>
      </c>
      <c r="C280" s="2">
        <v>1391</v>
      </c>
      <c r="D280" s="2">
        <v>1391</v>
      </c>
      <c r="E280" s="21"/>
    </row>
    <row r="281" spans="1:7" ht="23.25" x14ac:dyDescent="0.35">
      <c r="A281" s="2" t="s">
        <v>62</v>
      </c>
      <c r="B281" s="2">
        <v>0</v>
      </c>
      <c r="C281" s="2">
        <v>0</v>
      </c>
      <c r="D281" s="2">
        <v>0</v>
      </c>
      <c r="E281" s="21"/>
    </row>
    <row r="282" spans="1:7" ht="23.25" x14ac:dyDescent="0.35">
      <c r="A282" s="2" t="s">
        <v>92</v>
      </c>
      <c r="B282" s="37">
        <v>380</v>
      </c>
      <c r="C282" s="37">
        <v>380</v>
      </c>
      <c r="D282" s="37">
        <v>380</v>
      </c>
      <c r="E282" s="21"/>
    </row>
    <row r="283" spans="1:7" ht="23.25" x14ac:dyDescent="0.35">
      <c r="A283" s="2" t="s">
        <v>63</v>
      </c>
      <c r="B283" s="2">
        <v>200</v>
      </c>
      <c r="C283" s="2">
        <v>200</v>
      </c>
      <c r="D283" s="2">
        <v>200</v>
      </c>
      <c r="E283" s="21"/>
    </row>
    <row r="284" spans="1:7" ht="23.25" x14ac:dyDescent="0.35">
      <c r="A284" s="31" t="s">
        <v>93</v>
      </c>
      <c r="B284" s="2">
        <v>0</v>
      </c>
      <c r="C284" s="2">
        <v>0</v>
      </c>
      <c r="D284" s="2">
        <v>0</v>
      </c>
      <c r="E284" s="21"/>
    </row>
    <row r="285" spans="1:7" ht="23.25" x14ac:dyDescent="0.35">
      <c r="A285" s="2" t="s">
        <v>114</v>
      </c>
      <c r="B285" s="6">
        <f>SUM(B275:B283)</f>
        <v>4501</v>
      </c>
      <c r="C285" s="6">
        <f>SUM(C275:C283)</f>
        <v>4501</v>
      </c>
      <c r="D285" s="6">
        <f>SUM(D275:D283)</f>
        <v>4501</v>
      </c>
      <c r="E285" s="21"/>
    </row>
    <row r="286" spans="1:7" ht="23.25" x14ac:dyDescent="0.35">
      <c r="A286" s="32" t="s">
        <v>174</v>
      </c>
      <c r="B286" s="7">
        <f>B285+B272</f>
        <v>41925</v>
      </c>
      <c r="C286" s="7">
        <f>C285+C272</f>
        <v>41925</v>
      </c>
      <c r="D286" s="7">
        <f>D285+D272</f>
        <v>41925</v>
      </c>
      <c r="E286" s="21"/>
    </row>
    <row r="287" spans="1:7" ht="23.25" x14ac:dyDescent="0.35">
      <c r="A287" s="45"/>
      <c r="B287" s="2" t="s">
        <v>102</v>
      </c>
      <c r="C287" s="2" t="s">
        <v>102</v>
      </c>
      <c r="D287" s="2" t="s">
        <v>102</v>
      </c>
      <c r="E287" s="21"/>
    </row>
    <row r="288" spans="1:7" ht="23.25" x14ac:dyDescent="0.35">
      <c r="A288" s="11" t="s">
        <v>65</v>
      </c>
      <c r="B288" s="10">
        <f>B286+B255+B201+B151+B81</f>
        <v>1196271</v>
      </c>
      <c r="C288" s="10">
        <f>C286+C255+C201+C151+C81</f>
        <v>1175461</v>
      </c>
      <c r="D288" s="10">
        <f>D286+D255+D201+D151+D81</f>
        <v>1175461</v>
      </c>
      <c r="E288" s="21"/>
    </row>
    <row r="289" spans="1:7" ht="23.25" x14ac:dyDescent="0.35">
      <c r="A289" s="15" t="s">
        <v>145</v>
      </c>
      <c r="B289" s="15"/>
      <c r="C289" s="15"/>
      <c r="D289" s="15"/>
      <c r="E289" s="21"/>
    </row>
    <row r="290" spans="1:7" ht="23.25" x14ac:dyDescent="0.35">
      <c r="A290" s="20" t="s">
        <v>94</v>
      </c>
      <c r="B290" s="15"/>
      <c r="C290" s="15"/>
      <c r="D290" s="15"/>
      <c r="E290" s="21"/>
    </row>
    <row r="291" spans="1:7" ht="23.25" x14ac:dyDescent="0.35">
      <c r="A291" s="15" t="s">
        <v>144</v>
      </c>
      <c r="B291" s="15"/>
      <c r="C291" s="15"/>
      <c r="D291" s="15"/>
      <c r="E291" s="21"/>
    </row>
    <row r="292" spans="1:7" ht="23.25" x14ac:dyDescent="0.35">
      <c r="A292" s="15"/>
      <c r="B292" s="15"/>
      <c r="C292" s="15"/>
      <c r="D292" s="15"/>
      <c r="E292" s="21"/>
    </row>
    <row r="293" spans="1:7" ht="23.25" x14ac:dyDescent="0.35">
      <c r="A293" s="15"/>
      <c r="B293" s="15"/>
      <c r="C293" s="15"/>
      <c r="D293" s="15"/>
      <c r="E293" s="21"/>
    </row>
    <row r="294" spans="1:7" ht="23.25" x14ac:dyDescent="0.35">
      <c r="A294" s="15"/>
      <c r="E294" s="21"/>
    </row>
    <row r="295" spans="1:7" ht="23.25" x14ac:dyDescent="0.35">
      <c r="E295" s="21"/>
    </row>
    <row r="296" spans="1:7" ht="23.25" x14ac:dyDescent="0.35">
      <c r="E296" s="21"/>
    </row>
    <row r="297" spans="1:7" ht="23.25" x14ac:dyDescent="0.35">
      <c r="E297" s="21"/>
    </row>
    <row r="298" spans="1:7" ht="23.25" x14ac:dyDescent="0.35">
      <c r="E298" s="21"/>
    </row>
    <row r="299" spans="1:7" ht="23.25" x14ac:dyDescent="0.35">
      <c r="E299" s="21"/>
    </row>
    <row r="300" spans="1:7" ht="23.25" x14ac:dyDescent="0.35">
      <c r="E300" s="21"/>
    </row>
    <row r="301" spans="1:7" ht="23.25" x14ac:dyDescent="0.35">
      <c r="E301" s="21"/>
      <c r="F301" s="22"/>
      <c r="G301" s="22"/>
    </row>
    <row r="302" spans="1:7" ht="23.25" x14ac:dyDescent="0.35">
      <c r="E302" s="21"/>
    </row>
    <row r="303" spans="1:7" ht="23.25" x14ac:dyDescent="0.35">
      <c r="E303" s="21"/>
    </row>
    <row r="304" spans="1:7" ht="23.25" x14ac:dyDescent="0.35">
      <c r="E304" s="21"/>
    </row>
    <row r="305" spans="5:5" ht="23.25" x14ac:dyDescent="0.35">
      <c r="E305" s="21"/>
    </row>
    <row r="306" spans="5:5" ht="23.25" x14ac:dyDescent="0.35">
      <c r="E306" s="21"/>
    </row>
    <row r="307" spans="5:5" ht="23.25" x14ac:dyDescent="0.35">
      <c r="E307" s="21"/>
    </row>
    <row r="308" spans="5:5" ht="23.25" x14ac:dyDescent="0.35">
      <c r="E308" s="21"/>
    </row>
    <row r="309" spans="5:5" ht="23.25" x14ac:dyDescent="0.35">
      <c r="E309" s="21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Magdaléna Hutyrová</dc:creator>
  <cp:lastModifiedBy>Ing. Andrea Špiriaková</cp:lastModifiedBy>
  <cp:lastPrinted>2023-02-14T08:18:04Z</cp:lastPrinted>
  <dcterms:created xsi:type="dcterms:W3CDTF">2019-11-03T19:40:41Z</dcterms:created>
  <dcterms:modified xsi:type="dcterms:W3CDTF">2023-02-15T11:39:36Z</dcterms:modified>
</cp:coreProperties>
</file>